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245" yWindow="165" windowWidth="12390" windowHeight="9315"/>
  </bookViews>
  <sheets>
    <sheet name="Отчёт" sheetId="5" r:id="rId1"/>
    <sheet name="Протокол" sheetId="6" r:id="rId2"/>
  </sheets>
  <definedNames>
    <definedName name="_xlnm.Print_Area" localSheetId="0">Отчёт!$A$1:$L$60</definedName>
    <definedName name="_xlnm.Print_Area" localSheetId="1">Протокол!$B$23:$M$76</definedName>
  </definedNames>
  <calcPr calcId="125725"/>
</workbook>
</file>

<file path=xl/calcChain.xml><?xml version="1.0" encoding="utf-8"?>
<calcChain xmlns="http://schemas.openxmlformats.org/spreadsheetml/2006/main">
  <c r="L57" i="5"/>
  <c r="K57"/>
  <c r="J57"/>
  <c r="I57"/>
  <c r="H57"/>
  <c r="G57"/>
  <c r="F57"/>
  <c r="E57"/>
  <c r="D57"/>
  <c r="C57"/>
  <c r="A57"/>
  <c r="L56"/>
  <c r="K56"/>
  <c r="J56"/>
  <c r="I56"/>
  <c r="H56"/>
  <c r="G56"/>
  <c r="F56"/>
  <c r="E56"/>
  <c r="D56"/>
  <c r="C56"/>
  <c r="A56"/>
  <c r="L55"/>
  <c r="K55"/>
  <c r="J55"/>
  <c r="I55"/>
  <c r="H55"/>
  <c r="G55"/>
  <c r="F55"/>
  <c r="E55"/>
  <c r="D55"/>
  <c r="C55"/>
  <c r="A55"/>
  <c r="L54"/>
  <c r="K54"/>
  <c r="J54"/>
  <c r="I54"/>
  <c r="H54"/>
  <c r="G54"/>
  <c r="F54"/>
  <c r="E54"/>
  <c r="D54"/>
  <c r="C54"/>
  <c r="A54"/>
  <c r="L53"/>
  <c r="K53"/>
  <c r="J53"/>
  <c r="I53"/>
  <c r="H53"/>
  <c r="G53"/>
  <c r="F53"/>
  <c r="E53"/>
  <c r="D53"/>
  <c r="C53"/>
  <c r="A53"/>
  <c r="L52"/>
  <c r="K52"/>
  <c r="J52"/>
  <c r="I52"/>
  <c r="H52"/>
  <c r="G52"/>
  <c r="F52"/>
  <c r="E52"/>
  <c r="D52"/>
  <c r="C52"/>
  <c r="A52"/>
  <c r="L51"/>
  <c r="K51"/>
  <c r="J51"/>
  <c r="I51"/>
  <c r="H51"/>
  <c r="G51"/>
  <c r="F51"/>
  <c r="E51"/>
  <c r="D51"/>
  <c r="C51"/>
  <c r="A51"/>
  <c r="L50"/>
  <c r="K50"/>
  <c r="J50"/>
  <c r="I50"/>
  <c r="H50"/>
  <c r="G50"/>
  <c r="F50"/>
  <c r="E50"/>
  <c r="D50"/>
  <c r="C50"/>
  <c r="A50"/>
  <c r="L49"/>
  <c r="K49"/>
  <c r="J49"/>
  <c r="I49"/>
  <c r="H49"/>
  <c r="G49"/>
  <c r="F49"/>
  <c r="E49"/>
  <c r="D49"/>
  <c r="C49"/>
  <c r="A49"/>
  <c r="L48"/>
  <c r="K48"/>
  <c r="J48"/>
  <c r="I48"/>
  <c r="H48"/>
  <c r="G48"/>
  <c r="F48"/>
  <c r="E48"/>
  <c r="D48"/>
  <c r="C48"/>
  <c r="A48"/>
  <c r="L47"/>
  <c r="K47"/>
  <c r="J47"/>
  <c r="I47"/>
  <c r="H47"/>
  <c r="G47"/>
  <c r="F47"/>
  <c r="E47"/>
  <c r="D47"/>
  <c r="C47"/>
  <c r="A47"/>
  <c r="L46"/>
  <c r="K46"/>
  <c r="J46"/>
  <c r="I46"/>
  <c r="H46"/>
  <c r="G46"/>
  <c r="F46"/>
  <c r="E46"/>
  <c r="D46"/>
  <c r="C46"/>
  <c r="A46"/>
  <c r="L45"/>
  <c r="K45"/>
  <c r="J45"/>
  <c r="I45"/>
  <c r="H45"/>
  <c r="G45"/>
  <c r="F45"/>
  <c r="E45"/>
  <c r="D45"/>
  <c r="C45"/>
  <c r="A45"/>
  <c r="L44"/>
  <c r="K44"/>
  <c r="J44"/>
  <c r="I44"/>
  <c r="H44"/>
  <c r="G44"/>
  <c r="F44"/>
  <c r="E44"/>
  <c r="D44"/>
  <c r="C44"/>
  <c r="A44"/>
  <c r="L43"/>
  <c r="K43"/>
  <c r="J43"/>
  <c r="I43"/>
  <c r="H43"/>
  <c r="G43"/>
  <c r="F43"/>
  <c r="E43"/>
  <c r="D43"/>
  <c r="C43"/>
  <c r="A43"/>
  <c r="L42"/>
  <c r="K42"/>
  <c r="J42"/>
  <c r="I42"/>
  <c r="H42"/>
  <c r="G42"/>
  <c r="F42"/>
  <c r="E42"/>
  <c r="D42"/>
  <c r="C42"/>
  <c r="A42"/>
  <c r="L41"/>
  <c r="K41"/>
  <c r="J41"/>
  <c r="I41"/>
  <c r="H41"/>
  <c r="G41"/>
  <c r="F41"/>
  <c r="E41"/>
  <c r="D41"/>
  <c r="C41"/>
  <c r="A41"/>
  <c r="L40"/>
  <c r="K40"/>
  <c r="J40"/>
  <c r="I40"/>
  <c r="H40"/>
  <c r="G40"/>
  <c r="F40"/>
  <c r="E40"/>
  <c r="D40"/>
  <c r="C40"/>
  <c r="A40"/>
  <c r="L39"/>
  <c r="K39"/>
  <c r="J39"/>
  <c r="I39"/>
  <c r="H39"/>
  <c r="G39"/>
  <c r="F39"/>
  <c r="E39"/>
  <c r="D39"/>
  <c r="C39"/>
  <c r="A39"/>
  <c r="L38"/>
  <c r="K38"/>
  <c r="J38"/>
  <c r="I38"/>
  <c r="H38"/>
  <c r="G38"/>
  <c r="F38"/>
  <c r="E38"/>
  <c r="D38"/>
  <c r="C38"/>
  <c r="A38"/>
  <c r="L37"/>
  <c r="K37"/>
  <c r="J37"/>
  <c r="I37"/>
  <c r="H37"/>
  <c r="G37"/>
  <c r="F37"/>
  <c r="E37"/>
  <c r="D37"/>
  <c r="C37"/>
  <c r="A37"/>
  <c r="L36"/>
  <c r="K36"/>
  <c r="J36"/>
  <c r="I36"/>
  <c r="H36"/>
  <c r="G36"/>
  <c r="F36"/>
  <c r="E36"/>
  <c r="D36"/>
  <c r="C36"/>
  <c r="A36"/>
  <c r="L35"/>
  <c r="K35"/>
  <c r="J35"/>
  <c r="I35"/>
  <c r="H35"/>
  <c r="G35"/>
  <c r="F35"/>
  <c r="E35"/>
  <c r="D35"/>
  <c r="C35"/>
  <c r="A35"/>
  <c r="L34"/>
  <c r="K34"/>
  <c r="J34"/>
  <c r="I34"/>
  <c r="H34"/>
  <c r="G34"/>
  <c r="F34"/>
  <c r="E34"/>
  <c r="D34"/>
  <c r="C34"/>
  <c r="A34"/>
  <c r="L33"/>
  <c r="K33"/>
  <c r="J33"/>
  <c r="I33"/>
  <c r="H33"/>
  <c r="G33"/>
  <c r="F33"/>
  <c r="E33"/>
  <c r="D33"/>
  <c r="C33"/>
  <c r="A33"/>
  <c r="L32"/>
  <c r="K32"/>
  <c r="J32"/>
  <c r="I32"/>
  <c r="H32"/>
  <c r="G32"/>
  <c r="F32"/>
  <c r="E32"/>
  <c r="D32"/>
  <c r="C32"/>
  <c r="A32"/>
  <c r="L31"/>
  <c r="K31"/>
  <c r="J31"/>
  <c r="I31"/>
  <c r="H31"/>
  <c r="G31"/>
  <c r="F31"/>
  <c r="E31"/>
  <c r="D31"/>
  <c r="C31"/>
  <c r="A31"/>
  <c r="L30"/>
  <c r="K30"/>
  <c r="J30"/>
  <c r="I30"/>
  <c r="H30"/>
  <c r="G30"/>
  <c r="F30"/>
  <c r="E30"/>
  <c r="D30"/>
  <c r="C30"/>
  <c r="A30"/>
  <c r="L29"/>
  <c r="K29"/>
  <c r="J29"/>
  <c r="I29"/>
  <c r="H29"/>
  <c r="G29"/>
  <c r="F29"/>
  <c r="E29"/>
  <c r="D29"/>
  <c r="C29"/>
  <c r="A29"/>
  <c r="L28"/>
  <c r="K28"/>
  <c r="J28"/>
  <c r="I28"/>
  <c r="H28"/>
  <c r="G28"/>
  <c r="F28"/>
  <c r="E28"/>
  <c r="D28"/>
  <c r="C28"/>
  <c r="A28"/>
  <c r="L27"/>
  <c r="K27"/>
  <c r="J27"/>
  <c r="I27"/>
  <c r="H27"/>
  <c r="G27"/>
  <c r="F27"/>
  <c r="E27"/>
  <c r="D27"/>
  <c r="C27"/>
  <c r="A27"/>
  <c r="L26"/>
  <c r="K26"/>
  <c r="J26"/>
  <c r="I26"/>
  <c r="H26"/>
  <c r="G26"/>
  <c r="F26"/>
  <c r="E26"/>
  <c r="D26"/>
  <c r="C26"/>
  <c r="A26"/>
  <c r="L25"/>
  <c r="K25"/>
  <c r="J25"/>
  <c r="I25"/>
  <c r="H25"/>
  <c r="G25"/>
  <c r="F25"/>
  <c r="E25"/>
  <c r="D25"/>
  <c r="C25"/>
  <c r="A25"/>
  <c r="L24"/>
  <c r="K24"/>
  <c r="J24"/>
  <c r="I24"/>
  <c r="H24"/>
  <c r="G24"/>
  <c r="F24"/>
  <c r="E24"/>
  <c r="D24"/>
  <c r="C24"/>
  <c r="A24"/>
  <c r="L23"/>
  <c r="K23"/>
  <c r="J23"/>
  <c r="I23"/>
  <c r="H23"/>
  <c r="G23"/>
  <c r="F23"/>
  <c r="E23"/>
  <c r="D23"/>
  <c r="C23"/>
  <c r="A23"/>
  <c r="L22"/>
  <c r="K22"/>
  <c r="J22"/>
  <c r="I22"/>
  <c r="H22"/>
  <c r="G22"/>
  <c r="F22"/>
  <c r="E22"/>
  <c r="D22"/>
  <c r="C22"/>
  <c r="A22"/>
  <c r="L21"/>
  <c r="K21"/>
  <c r="J21"/>
  <c r="I21"/>
  <c r="H21"/>
  <c r="G21"/>
  <c r="F21"/>
  <c r="E21"/>
  <c r="D21"/>
  <c r="C21"/>
  <c r="A21"/>
  <c r="L20"/>
  <c r="K20"/>
  <c r="J20"/>
  <c r="I20"/>
  <c r="H20"/>
  <c r="G20"/>
  <c r="F20"/>
  <c r="E20"/>
  <c r="D20"/>
  <c r="C20"/>
  <c r="A20"/>
  <c r="L19"/>
  <c r="K19"/>
  <c r="J19"/>
  <c r="I19"/>
  <c r="H19"/>
  <c r="G19"/>
  <c r="F19"/>
  <c r="E19"/>
  <c r="D19"/>
  <c r="C19"/>
  <c r="A19"/>
  <c r="L18"/>
  <c r="K18"/>
  <c r="J18"/>
  <c r="I18"/>
  <c r="H18"/>
  <c r="G18"/>
  <c r="F18"/>
  <c r="E18"/>
  <c r="D18"/>
  <c r="C18"/>
  <c r="A18"/>
  <c r="L17"/>
  <c r="K17"/>
  <c r="J17"/>
  <c r="I17"/>
  <c r="H17"/>
  <c r="G17"/>
  <c r="F17"/>
  <c r="E17"/>
  <c r="D17"/>
  <c r="C17"/>
  <c r="A17"/>
  <c r="L16"/>
  <c r="K16"/>
  <c r="J16"/>
  <c r="I16"/>
  <c r="H16"/>
  <c r="G16"/>
  <c r="F16"/>
  <c r="E16"/>
  <c r="D16"/>
  <c r="C16"/>
  <c r="A16"/>
  <c r="L15"/>
  <c r="K15"/>
  <c r="J15"/>
  <c r="I15"/>
  <c r="H15"/>
  <c r="G15"/>
  <c r="F15"/>
  <c r="E15"/>
  <c r="D15"/>
  <c r="C15"/>
  <c r="A15"/>
  <c r="L14"/>
  <c r="K14"/>
  <c r="J14"/>
  <c r="I14"/>
  <c r="H14"/>
  <c r="G14"/>
  <c r="F14"/>
  <c r="E14"/>
  <c r="D14"/>
  <c r="C14"/>
  <c r="A14"/>
  <c r="L13"/>
  <c r="K13"/>
  <c r="J13"/>
  <c r="I13"/>
  <c r="H13"/>
  <c r="G13"/>
  <c r="F13"/>
  <c r="E13"/>
  <c r="D13"/>
  <c r="C13"/>
  <c r="A13"/>
  <c r="L12"/>
  <c r="K12"/>
  <c r="J12"/>
  <c r="I12"/>
  <c r="H12"/>
  <c r="G12"/>
  <c r="F12"/>
  <c r="E12"/>
  <c r="D12"/>
  <c r="C12"/>
  <c r="A12"/>
  <c r="L11"/>
  <c r="K11"/>
  <c r="J11"/>
  <c r="I11"/>
  <c r="H11"/>
  <c r="G11"/>
  <c r="F11"/>
  <c r="E11"/>
  <c r="D11"/>
  <c r="C11"/>
  <c r="A11"/>
  <c r="L10"/>
  <c r="K10"/>
  <c r="J10"/>
  <c r="I10"/>
  <c r="H10"/>
  <c r="G10"/>
  <c r="F10"/>
  <c r="E10"/>
  <c r="D10"/>
  <c r="C10"/>
  <c r="A10"/>
  <c r="L9"/>
  <c r="K9"/>
  <c r="J9"/>
  <c r="I9"/>
  <c r="H9"/>
  <c r="G9"/>
  <c r="F9"/>
  <c r="E9"/>
  <c r="D9"/>
  <c r="C9"/>
  <c r="A9"/>
  <c r="T73" i="6"/>
  <c r="P73"/>
  <c r="O73"/>
  <c r="N73"/>
  <c r="U73" s="1"/>
  <c r="S72"/>
  <c r="O72"/>
  <c r="N72"/>
  <c r="U72" s="1"/>
  <c r="O71"/>
  <c r="N71"/>
  <c r="U71" s="1"/>
  <c r="O70"/>
  <c r="N70"/>
  <c r="U70" s="1"/>
  <c r="O69"/>
  <c r="N69"/>
  <c r="U69" s="1"/>
  <c r="X68"/>
  <c r="W68"/>
  <c r="P68"/>
  <c r="O68"/>
  <c r="N68"/>
  <c r="U68" s="1"/>
  <c r="O67"/>
  <c r="N67"/>
  <c r="U67" s="1"/>
  <c r="T66"/>
  <c r="P66"/>
  <c r="O66"/>
  <c r="N66"/>
  <c r="U66" s="1"/>
  <c r="W65"/>
  <c r="O65"/>
  <c r="N65"/>
  <c r="U65" s="1"/>
  <c r="O64"/>
  <c r="N64"/>
  <c r="U64" s="1"/>
  <c r="X63"/>
  <c r="W63"/>
  <c r="P63"/>
  <c r="O63"/>
  <c r="N63"/>
  <c r="U63" s="1"/>
  <c r="X62"/>
  <c r="S62"/>
  <c r="P62"/>
  <c r="O62"/>
  <c r="N62"/>
  <c r="U62" s="1"/>
  <c r="O61"/>
  <c r="N61"/>
  <c r="U61" s="1"/>
  <c r="X60"/>
  <c r="W60"/>
  <c r="P60"/>
  <c r="O60"/>
  <c r="N60"/>
  <c r="U60" s="1"/>
  <c r="X59"/>
  <c r="S59"/>
  <c r="P59"/>
  <c r="O59"/>
  <c r="N59"/>
  <c r="U59" s="1"/>
  <c r="O58"/>
  <c r="N58"/>
  <c r="U58" s="1"/>
  <c r="W57"/>
  <c r="S57"/>
  <c r="O57"/>
  <c r="N57"/>
  <c r="U57" s="1"/>
  <c r="X56"/>
  <c r="W56"/>
  <c r="P56"/>
  <c r="O56"/>
  <c r="N56"/>
  <c r="U56" s="1"/>
  <c r="X55"/>
  <c r="S55"/>
  <c r="P55"/>
  <c r="O55"/>
  <c r="N55"/>
  <c r="U55" s="1"/>
  <c r="O54"/>
  <c r="N54"/>
  <c r="U54" s="1"/>
  <c r="X53"/>
  <c r="W53"/>
  <c r="P53"/>
  <c r="O53"/>
  <c r="N53"/>
  <c r="U53" s="1"/>
  <c r="O52"/>
  <c r="N52"/>
  <c r="U52" s="1"/>
  <c r="W51"/>
  <c r="O51"/>
  <c r="N51"/>
  <c r="U51" s="1"/>
  <c r="O50"/>
  <c r="N50"/>
  <c r="U50" s="1"/>
  <c r="O49"/>
  <c r="N49"/>
  <c r="U49" s="1"/>
  <c r="O48"/>
  <c r="N48"/>
  <c r="U48" s="1"/>
  <c r="X47"/>
  <c r="W47"/>
  <c r="P47"/>
  <c r="O47"/>
  <c r="N47"/>
  <c r="U47" s="1"/>
  <c r="X46"/>
  <c r="S46"/>
  <c r="P46"/>
  <c r="O46"/>
  <c r="N46"/>
  <c r="U46" s="1"/>
  <c r="O45"/>
  <c r="N45"/>
  <c r="U45" s="1"/>
  <c r="O44"/>
  <c r="N44"/>
  <c r="U44" s="1"/>
  <c r="O43"/>
  <c r="N43"/>
  <c r="U43" s="1"/>
  <c r="O42"/>
  <c r="N42"/>
  <c r="U42" s="1"/>
  <c r="O41"/>
  <c r="N41"/>
  <c r="U41" s="1"/>
  <c r="X40"/>
  <c r="W40"/>
  <c r="P40"/>
  <c r="O40"/>
  <c r="N40"/>
  <c r="U40" s="1"/>
  <c r="P39"/>
  <c r="O39"/>
  <c r="N39"/>
  <c r="U39" s="1"/>
  <c r="O38"/>
  <c r="N38"/>
  <c r="U38" s="1"/>
  <c r="O37"/>
  <c r="N37"/>
  <c r="U37" s="1"/>
  <c r="O36"/>
  <c r="N36"/>
  <c r="V36" s="1"/>
  <c r="O35"/>
  <c r="N35"/>
  <c r="U35" s="1"/>
  <c r="X34"/>
  <c r="W34"/>
  <c r="S34"/>
  <c r="P34"/>
  <c r="O34"/>
  <c r="N34"/>
  <c r="U34" s="1"/>
  <c r="O33"/>
  <c r="N33"/>
  <c r="U33" s="1"/>
  <c r="W32"/>
  <c r="S32"/>
  <c r="O32"/>
  <c r="N32"/>
  <c r="U32" s="1"/>
  <c r="O31"/>
  <c r="N31"/>
  <c r="U31" s="1"/>
  <c r="X30"/>
  <c r="S30"/>
  <c r="P30"/>
  <c r="O30"/>
  <c r="N30"/>
  <c r="U30" s="1"/>
  <c r="W29"/>
  <c r="O29"/>
  <c r="N29"/>
  <c r="U29" s="1"/>
  <c r="X28"/>
  <c r="S28"/>
  <c r="P28"/>
  <c r="O28"/>
  <c r="N28"/>
  <c r="U28" s="1"/>
  <c r="T27"/>
  <c r="P27"/>
  <c r="O27"/>
  <c r="N27"/>
  <c r="U27" s="1"/>
  <c r="S26"/>
  <c r="O26"/>
  <c r="N26"/>
  <c r="U26" s="1"/>
  <c r="T25"/>
  <c r="O25"/>
  <c r="N25"/>
  <c r="U25" s="1"/>
  <c r="N24"/>
  <c r="X24" s="1"/>
  <c r="E8" i="5"/>
  <c r="F8"/>
  <c r="G8"/>
  <c r="H8"/>
  <c r="I8"/>
  <c r="J8"/>
  <c r="K8"/>
  <c r="L8"/>
  <c r="D8"/>
  <c r="O24" i="6"/>
  <c r="C8" i="5"/>
  <c r="A8"/>
  <c r="B58"/>
  <c r="B59"/>
  <c r="Q25" i="6" l="1"/>
  <c r="X25"/>
  <c r="S25"/>
  <c r="P25"/>
  <c r="W25"/>
  <c r="W26"/>
  <c r="T26"/>
  <c r="P26"/>
  <c r="X26"/>
  <c r="X27"/>
  <c r="T28"/>
  <c r="W28"/>
  <c r="T29"/>
  <c r="S29"/>
  <c r="P29"/>
  <c r="X29"/>
  <c r="T30"/>
  <c r="W30"/>
  <c r="T33"/>
  <c r="S33"/>
  <c r="P33"/>
  <c r="X33"/>
  <c r="W33"/>
  <c r="T34"/>
  <c r="P35"/>
  <c r="X35"/>
  <c r="T35"/>
  <c r="S35"/>
  <c r="W35"/>
  <c r="S36"/>
  <c r="W36"/>
  <c r="P36"/>
  <c r="U36"/>
  <c r="X36"/>
  <c r="Q36"/>
  <c r="T36"/>
  <c r="T37"/>
  <c r="S37"/>
  <c r="P37"/>
  <c r="X37"/>
  <c r="W37"/>
  <c r="T38"/>
  <c r="P38"/>
  <c r="X38"/>
  <c r="T40"/>
  <c r="S40"/>
  <c r="W43"/>
  <c r="S43"/>
  <c r="P44"/>
  <c r="X44"/>
  <c r="T44"/>
  <c r="W46"/>
  <c r="T46"/>
  <c r="T47"/>
  <c r="S47"/>
  <c r="T50"/>
  <c r="S50"/>
  <c r="P50"/>
  <c r="X50"/>
  <c r="W50"/>
  <c r="T51"/>
  <c r="S51"/>
  <c r="P51"/>
  <c r="X51"/>
  <c r="S52"/>
  <c r="T52"/>
  <c r="P52"/>
  <c r="T53"/>
  <c r="S53"/>
  <c r="S54"/>
  <c r="P54"/>
  <c r="X54"/>
  <c r="T54"/>
  <c r="W54"/>
  <c r="W55"/>
  <c r="T55"/>
  <c r="T56"/>
  <c r="S56"/>
  <c r="W59"/>
  <c r="T59"/>
  <c r="T60"/>
  <c r="S60"/>
  <c r="T61"/>
  <c r="P61"/>
  <c r="X61"/>
  <c r="S61"/>
  <c r="W61"/>
  <c r="W62"/>
  <c r="T62"/>
  <c r="T63"/>
  <c r="S63"/>
  <c r="W64"/>
  <c r="S64"/>
  <c r="T65"/>
  <c r="S65"/>
  <c r="P65"/>
  <c r="X65"/>
  <c r="X66"/>
  <c r="X67"/>
  <c r="T67"/>
  <c r="P67"/>
  <c r="T68"/>
  <c r="S68"/>
  <c r="T69"/>
  <c r="P69"/>
  <c r="X69"/>
  <c r="S69"/>
  <c r="W69"/>
  <c r="T71"/>
  <c r="S71"/>
  <c r="P71"/>
  <c r="X71"/>
  <c r="W71"/>
  <c r="W72"/>
  <c r="X73"/>
  <c r="S73"/>
  <c r="W73"/>
  <c r="R73"/>
  <c r="V73"/>
  <c r="Q73"/>
  <c r="P72"/>
  <c r="T72"/>
  <c r="X72"/>
  <c r="R72"/>
  <c r="V72"/>
  <c r="Q72"/>
  <c r="R71"/>
  <c r="V71"/>
  <c r="Q71"/>
  <c r="P70"/>
  <c r="T70"/>
  <c r="X70"/>
  <c r="S70"/>
  <c r="W70"/>
  <c r="R70"/>
  <c r="V70"/>
  <c r="Q70"/>
  <c r="R69"/>
  <c r="V69"/>
  <c r="Q69"/>
  <c r="R68"/>
  <c r="V68"/>
  <c r="Q68"/>
  <c r="S67"/>
  <c r="W67"/>
  <c r="R67"/>
  <c r="V67"/>
  <c r="Q67"/>
  <c r="S66"/>
  <c r="W66"/>
  <c r="R66"/>
  <c r="V66"/>
  <c r="Q66"/>
  <c r="R65"/>
  <c r="V65"/>
  <c r="Q65"/>
  <c r="P64"/>
  <c r="T64"/>
  <c r="X64"/>
  <c r="R64"/>
  <c r="V64"/>
  <c r="Q64"/>
  <c r="R63"/>
  <c r="V63"/>
  <c r="Q63"/>
  <c r="R62"/>
  <c r="V62"/>
  <c r="Q62"/>
  <c r="R61"/>
  <c r="V61"/>
  <c r="Q61"/>
  <c r="R60"/>
  <c r="V60"/>
  <c r="Q60"/>
  <c r="R59"/>
  <c r="V59"/>
  <c r="Q59"/>
  <c r="P58"/>
  <c r="T58"/>
  <c r="X58"/>
  <c r="S58"/>
  <c r="W58"/>
  <c r="R58"/>
  <c r="V58"/>
  <c r="Q58"/>
  <c r="P57"/>
  <c r="T57"/>
  <c r="X57"/>
  <c r="R57"/>
  <c r="V57"/>
  <c r="Q57"/>
  <c r="R56"/>
  <c r="V56"/>
  <c r="Q56"/>
  <c r="R55"/>
  <c r="V55"/>
  <c r="Q55"/>
  <c r="R54"/>
  <c r="V54"/>
  <c r="Q54"/>
  <c r="R53"/>
  <c r="V53"/>
  <c r="Q53"/>
  <c r="X52"/>
  <c r="W52"/>
  <c r="R52"/>
  <c r="V52"/>
  <c r="Q52"/>
  <c r="R51"/>
  <c r="V51"/>
  <c r="Q51"/>
  <c r="R50"/>
  <c r="V50"/>
  <c r="Q50"/>
  <c r="P49"/>
  <c r="T49"/>
  <c r="X49"/>
  <c r="S49"/>
  <c r="W49"/>
  <c r="R49"/>
  <c r="V49"/>
  <c r="Q49"/>
  <c r="P48"/>
  <c r="T48"/>
  <c r="X48"/>
  <c r="S48"/>
  <c r="W48"/>
  <c r="R48"/>
  <c r="V48"/>
  <c r="Q48"/>
  <c r="R47"/>
  <c r="V47"/>
  <c r="Q47"/>
  <c r="R46"/>
  <c r="V46"/>
  <c r="Q46"/>
  <c r="P45"/>
  <c r="T45"/>
  <c r="X45"/>
  <c r="S45"/>
  <c r="W45"/>
  <c r="R45"/>
  <c r="V45"/>
  <c r="Q45"/>
  <c r="S44"/>
  <c r="W44"/>
  <c r="R44"/>
  <c r="V44"/>
  <c r="Q44"/>
  <c r="P43"/>
  <c r="T43"/>
  <c r="X43"/>
  <c r="R43"/>
  <c r="V43"/>
  <c r="Q43"/>
  <c r="P42"/>
  <c r="T42"/>
  <c r="X42"/>
  <c r="S42"/>
  <c r="W42"/>
  <c r="R42"/>
  <c r="V42"/>
  <c r="Q42"/>
  <c r="P41"/>
  <c r="T41"/>
  <c r="X41"/>
  <c r="S41"/>
  <c r="W41"/>
  <c r="R41"/>
  <c r="V41"/>
  <c r="Q41"/>
  <c r="R40"/>
  <c r="V40"/>
  <c r="Q40"/>
  <c r="T39"/>
  <c r="X39"/>
  <c r="S39"/>
  <c r="W39"/>
  <c r="R39"/>
  <c r="V39"/>
  <c r="Q39"/>
  <c r="S38"/>
  <c r="W38"/>
  <c r="R38"/>
  <c r="V38"/>
  <c r="Q38"/>
  <c r="R37"/>
  <c r="V37"/>
  <c r="Q37"/>
  <c r="R36"/>
  <c r="R35"/>
  <c r="V35"/>
  <c r="Q35"/>
  <c r="R34"/>
  <c r="V34"/>
  <c r="Q34"/>
  <c r="R33"/>
  <c r="V33"/>
  <c r="Q33"/>
  <c r="P32"/>
  <c r="T32"/>
  <c r="X32"/>
  <c r="R32"/>
  <c r="V32"/>
  <c r="Q32"/>
  <c r="O75"/>
  <c r="P31"/>
  <c r="T31"/>
  <c r="X31"/>
  <c r="S31"/>
  <c r="W31"/>
  <c r="R31"/>
  <c r="V31"/>
  <c r="Q31"/>
  <c r="R30"/>
  <c r="V30"/>
  <c r="Q30"/>
  <c r="R29"/>
  <c r="V29"/>
  <c r="Q29"/>
  <c r="R28"/>
  <c r="V28"/>
  <c r="Q28"/>
  <c r="S27"/>
  <c r="W27"/>
  <c r="R27"/>
  <c r="V27"/>
  <c r="Q27"/>
  <c r="R26"/>
  <c r="V26"/>
  <c r="Q26"/>
  <c r="R25"/>
  <c r="V25"/>
  <c r="S24"/>
  <c r="R24"/>
  <c r="W24"/>
  <c r="U24"/>
  <c r="U76" s="1"/>
  <c r="Q24"/>
  <c r="P24"/>
  <c r="T24"/>
  <c r="V24"/>
  <c r="X76" l="1"/>
  <c r="L59" i="5" s="1"/>
  <c r="W76" i="6"/>
  <c r="K59" i="5" s="1"/>
  <c r="Q76" i="6"/>
  <c r="E59" i="5" s="1"/>
  <c r="S76" i="6"/>
  <c r="G59" i="5" s="1"/>
  <c r="R76" i="6"/>
  <c r="F59" i="5" s="1"/>
  <c r="T76" i="6"/>
  <c r="H59" i="5" s="1"/>
  <c r="P76" i="6"/>
  <c r="D59" i="5" s="1"/>
  <c r="O76" i="6"/>
  <c r="V76"/>
  <c r="S75" l="1"/>
  <c r="G58" i="5" s="1"/>
  <c r="X75" i="6"/>
  <c r="L58" i="5" s="1"/>
  <c r="V75" i="6"/>
  <c r="J58" i="5" s="1"/>
  <c r="T75" i="6"/>
  <c r="H58" i="5" s="1"/>
  <c r="P75" i="6"/>
  <c r="D58" i="5" s="1"/>
  <c r="W75" i="6"/>
  <c r="K58" i="5" s="1"/>
  <c r="R75" i="6"/>
  <c r="F58" i="5" s="1"/>
  <c r="Q75" i="6"/>
  <c r="E58" i="5" s="1"/>
  <c r="U75" i="6"/>
  <c r="I58" i="5" s="1"/>
</calcChain>
</file>

<file path=xl/sharedStrings.xml><?xml version="1.0" encoding="utf-8"?>
<sst xmlns="http://schemas.openxmlformats.org/spreadsheetml/2006/main" count="150" uniqueCount="75">
  <si>
    <t>Дата</t>
  </si>
  <si>
    <t>Ти</t>
  </si>
  <si>
    <t>НС</t>
  </si>
  <si>
    <t xml:space="preserve">T1, </t>
  </si>
  <si>
    <t>T2,</t>
  </si>
  <si>
    <t>час</t>
  </si>
  <si>
    <t>Среднее</t>
  </si>
  <si>
    <t>Итого</t>
  </si>
  <si>
    <t>Таблица</t>
  </si>
  <si>
    <t>Итоги</t>
  </si>
  <si>
    <t>{%S1003}</t>
  </si>
  <si>
    <t>{%S60}</t>
  </si>
  <si>
    <t>{%S99}</t>
  </si>
  <si>
    <t>Период</t>
  </si>
  <si>
    <t>Архив</t>
  </si>
  <si>
    <t>Шапка</t>
  </si>
  <si>
    <t>Текущие</t>
  </si>
  <si>
    <t>ИНФО</t>
  </si>
  <si>
    <t>M1</t>
  </si>
  <si>
    <t>M2</t>
  </si>
  <si>
    <t>Q</t>
  </si>
  <si>
    <t>*</t>
  </si>
  <si>
    <t>Код</t>
  </si>
  <si>
    <t>Модель</t>
  </si>
  <si>
    <t>Модель счётчика</t>
  </si>
  <si>
    <t>Номер</t>
  </si>
  <si>
    <t>Номер счётчика</t>
  </si>
  <si>
    <t>Дата снятия отчёта</t>
  </si>
  <si>
    <t>Время</t>
  </si>
  <si>
    <t>За какой период</t>
  </si>
  <si>
    <t>От</t>
  </si>
  <si>
    <t>Нижняя дата показаний</t>
  </si>
  <si>
    <t xml:space="preserve">До </t>
  </si>
  <si>
    <t>Верхняя дата показаний</t>
  </si>
  <si>
    <t>Считано</t>
  </si>
  <si>
    <t>Считано записей (суток)</t>
  </si>
  <si>
    <t>Общ. время</t>
  </si>
  <si>
    <t>Общее время чтения</t>
  </si>
  <si>
    <t>Завершение</t>
  </si>
  <si>
    <t>Признак завершения</t>
  </si>
  <si>
    <t>Прервано</t>
  </si>
  <si>
    <t>Формулировка завершения</t>
  </si>
  <si>
    <t>Ошибок</t>
  </si>
  <si>
    <t>Количество ошибок</t>
  </si>
  <si>
    <t>ТИ</t>
  </si>
  <si>
    <t>Исходные показания</t>
  </si>
  <si>
    <t>Форма протокола</t>
  </si>
  <si>
    <t>Тип архива (суточный)</t>
  </si>
  <si>
    <t>Тип периода (месяц)</t>
  </si>
  <si>
    <t>Брать</t>
  </si>
  <si>
    <t>E1,</t>
  </si>
  <si>
    <t xml:space="preserve">E4, </t>
  </si>
  <si>
    <t>E5,</t>
  </si>
  <si>
    <t xml:space="preserve">V1, </t>
  </si>
  <si>
    <t>V2,</t>
  </si>
  <si>
    <t>V1*T1</t>
  </si>
  <si>
    <t>V1*T2</t>
  </si>
  <si>
    <t>{%S61}</t>
  </si>
  <si>
    <t>{%S62}</t>
  </si>
  <si>
    <t>{%S68}</t>
  </si>
  <si>
    <t>{%S69}</t>
  </si>
  <si>
    <t>{%S97}</t>
  </si>
  <si>
    <t>{%S110}</t>
  </si>
  <si>
    <t>{%S86}</t>
  </si>
  <si>
    <t>{%S87}</t>
  </si>
  <si>
    <t>Посуточный отчёт за</t>
  </si>
  <si>
    <t xml:space="preserve">С </t>
  </si>
  <si>
    <t>по</t>
  </si>
  <si>
    <t>Время снятия отчёта (на момент завершения)</t>
  </si>
  <si>
    <t>Multical 601</t>
  </si>
  <si>
    <t>20.01.2016 15:25:00</t>
  </si>
  <si>
    <t>10367,1</t>
  </si>
  <si>
    <t>дек-15</t>
  </si>
  <si>
    <t xml:space="preserve"> 01.12.2015</t>
  </si>
  <si>
    <t>19.01.2016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</si>
</sst>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dd\.mm\.yy\ hh:mm"/>
    <numFmt numFmtId="166" formatCode="0.0"/>
    <numFmt numFmtId="167" formatCode="0.000"/>
    <numFmt numFmtId="168" formatCode="dd/mm/yy\ h:mm;@"/>
  </numFmts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center"/>
    </xf>
  </cellStyleXfs>
  <cellXfs count="82">
    <xf numFmtId="0" fontId="0" fillId="0" borderId="0" xfId="0"/>
    <xf numFmtId="1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Alignment="1"/>
    <xf numFmtId="165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165" fontId="1" fillId="2" borderId="5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2" fontId="1" fillId="0" borderId="9" xfId="1" applyNumberFormat="1" applyFont="1" applyFill="1" applyBorder="1" applyAlignment="1">
      <alignment horizontal="center"/>
    </xf>
    <xf numFmtId="2" fontId="1" fillId="0" borderId="0" xfId="0" applyNumberFormat="1" applyFont="1"/>
    <xf numFmtId="164" fontId="1" fillId="0" borderId="3" xfId="1" applyNumberFormat="1" applyFont="1" applyFill="1" applyBorder="1" applyAlignment="1">
      <alignment horizontal="left"/>
    </xf>
    <xf numFmtId="166" fontId="1" fillId="0" borderId="2" xfId="1" applyNumberFormat="1" applyFont="1" applyFill="1" applyBorder="1" applyAlignment="1">
      <alignment horizontal="center"/>
    </xf>
    <xf numFmtId="164" fontId="1" fillId="0" borderId="7" xfId="1" applyNumberFormat="1" applyFont="1" applyFill="1" applyBorder="1" applyAlignment="1">
      <alignment horizontal="left"/>
    </xf>
    <xf numFmtId="166" fontId="1" fillId="3" borderId="8" xfId="1" applyNumberFormat="1" applyFont="1" applyFill="1" applyBorder="1" applyAlignment="1">
      <alignment horizontal="center"/>
    </xf>
    <xf numFmtId="166" fontId="1" fillId="0" borderId="6" xfId="1" applyNumberFormat="1" applyFont="1" applyFill="1" applyBorder="1" applyAlignment="1">
      <alignment horizontal="right"/>
    </xf>
    <xf numFmtId="166" fontId="1" fillId="0" borderId="8" xfId="1" applyNumberFormat="1" applyFont="1" applyFill="1" applyBorder="1" applyAlignment="1">
      <alignment horizontal="right"/>
    </xf>
    <xf numFmtId="166" fontId="1" fillId="3" borderId="8" xfId="1" applyNumberFormat="1" applyFont="1" applyFill="1" applyBorder="1" applyAlignment="1">
      <alignment horizontal="right"/>
    </xf>
    <xf numFmtId="166" fontId="1" fillId="3" borderId="10" xfId="1" applyNumberFormat="1" applyFont="1" applyFill="1" applyBorder="1" applyAlignment="1">
      <alignment horizontal="center"/>
    </xf>
    <xf numFmtId="168" fontId="1" fillId="0" borderId="0" xfId="1" applyNumberFormat="1" applyFont="1" applyFill="1" applyBorder="1" applyAlignment="1">
      <alignment horizontal="left"/>
    </xf>
    <xf numFmtId="0" fontId="1" fillId="4" borderId="0" xfId="0" applyFont="1" applyFill="1"/>
    <xf numFmtId="2" fontId="1" fillId="4" borderId="0" xfId="0" applyNumberFormat="1" applyFont="1" applyFill="1"/>
    <xf numFmtId="9" fontId="1" fillId="4" borderId="0" xfId="0" applyNumberFormat="1" applyFont="1" applyFill="1" applyBorder="1"/>
    <xf numFmtId="0" fontId="1" fillId="0" borderId="0" xfId="0" applyFont="1" applyFill="1"/>
    <xf numFmtId="0" fontId="3" fillId="4" borderId="0" xfId="0" applyFont="1" applyFill="1"/>
    <xf numFmtId="0" fontId="1" fillId="0" borderId="0" xfId="0" applyFont="1" applyAlignment="1">
      <alignment horizontal="left"/>
    </xf>
    <xf numFmtId="164" fontId="0" fillId="0" borderId="11" xfId="0" applyNumberFormat="1" applyBorder="1" applyAlignment="1">
      <alignment horizontal="right"/>
    </xf>
    <xf numFmtId="1" fontId="1" fillId="0" borderId="12" xfId="1" applyNumberFormat="1" applyFont="1" applyFill="1" applyBorder="1" applyAlignment="1">
      <alignment horizontal="center"/>
    </xf>
    <xf numFmtId="166" fontId="1" fillId="0" borderId="0" xfId="0" applyNumberFormat="1" applyFont="1"/>
    <xf numFmtId="2" fontId="3" fillId="0" borderId="0" xfId="0" applyNumberFormat="1" applyFont="1"/>
    <xf numFmtId="2" fontId="3" fillId="4" borderId="0" xfId="0" applyNumberFormat="1" applyFont="1" applyFill="1" applyAlignment="1">
      <alignment horizontal="right"/>
    </xf>
    <xf numFmtId="164" fontId="1" fillId="0" borderId="0" xfId="0" applyNumberFormat="1" applyFont="1" applyAlignment="1"/>
    <xf numFmtId="0" fontId="3" fillId="2" borderId="13" xfId="0" applyFont="1" applyFill="1" applyBorder="1" applyAlignment="1">
      <alignment horizontal="center"/>
    </xf>
    <xf numFmtId="1" fontId="1" fillId="0" borderId="0" xfId="0" applyNumberFormat="1" applyFont="1"/>
    <xf numFmtId="2" fontId="1" fillId="0" borderId="0" xfId="0" applyNumberFormat="1" applyFont="1" applyAlignment="1">
      <alignment horizontal="center"/>
    </xf>
    <xf numFmtId="166" fontId="1" fillId="0" borderId="7" xfId="1" applyNumberFormat="1" applyFont="1" applyFill="1" applyBorder="1" applyAlignment="1">
      <alignment horizontal="right"/>
    </xf>
    <xf numFmtId="166" fontId="1" fillId="3" borderId="7" xfId="1" applyNumberFormat="1" applyFont="1" applyFill="1" applyBorder="1" applyAlignment="1">
      <alignment horizontal="right"/>
    </xf>
    <xf numFmtId="166" fontId="1" fillId="0" borderId="9" xfId="1" applyNumberFormat="1" applyFont="1" applyFill="1" applyBorder="1" applyAlignment="1">
      <alignment horizontal="right"/>
    </xf>
    <xf numFmtId="165" fontId="3" fillId="2" borderId="3" xfId="1" applyNumberFormat="1" applyFont="1" applyFill="1" applyBorder="1" applyAlignment="1">
      <alignment horizontal="center"/>
    </xf>
    <xf numFmtId="164" fontId="1" fillId="0" borderId="11" xfId="1" applyNumberFormat="1" applyFont="1" applyFill="1" applyBorder="1" applyAlignment="1">
      <alignment horizontal="left"/>
    </xf>
    <xf numFmtId="2" fontId="1" fillId="3" borderId="12" xfId="1" applyNumberFormat="1" applyFont="1" applyFill="1" applyBorder="1" applyAlignment="1">
      <alignment horizontal="center"/>
    </xf>
    <xf numFmtId="166" fontId="1" fillId="0" borderId="11" xfId="1" applyNumberFormat="1" applyFont="1" applyFill="1" applyBorder="1" applyAlignment="1">
      <alignment horizontal="right"/>
    </xf>
    <xf numFmtId="166" fontId="1" fillId="0" borderId="12" xfId="1" applyNumberFormat="1" applyFont="1" applyFill="1" applyBorder="1" applyAlignment="1">
      <alignment horizontal="right"/>
    </xf>
    <xf numFmtId="0" fontId="3" fillId="2" borderId="14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1" fontId="1" fillId="0" borderId="16" xfId="1" applyNumberFormat="1" applyFont="1" applyFill="1" applyBorder="1" applyAlignment="1">
      <alignment horizontal="center"/>
    </xf>
    <xf numFmtId="2" fontId="1" fillId="3" borderId="17" xfId="1" applyNumberFormat="1" applyFont="1" applyFill="1" applyBorder="1" applyAlignment="1">
      <alignment horizontal="center"/>
    </xf>
    <xf numFmtId="166" fontId="1" fillId="0" borderId="3" xfId="1" applyNumberFormat="1" applyFont="1" applyFill="1" applyBorder="1" applyAlignment="1">
      <alignment horizontal="right"/>
    </xf>
    <xf numFmtId="166" fontId="1" fillId="0" borderId="4" xfId="1" applyNumberFormat="1" applyFont="1" applyFill="1" applyBorder="1" applyAlignment="1">
      <alignment horizontal="right"/>
    </xf>
    <xf numFmtId="2" fontId="0" fillId="0" borderId="12" xfId="0" applyNumberFormat="1" applyBorder="1" applyAlignment="1">
      <alignment horizontal="right"/>
    </xf>
    <xf numFmtId="167" fontId="1" fillId="0" borderId="12" xfId="1" applyNumberFormat="1" applyFont="1" applyFill="1" applyBorder="1" applyAlignment="1">
      <alignment horizontal="right"/>
    </xf>
    <xf numFmtId="167" fontId="1" fillId="0" borderId="8" xfId="1" applyNumberFormat="1" applyFont="1" applyFill="1" applyBorder="1" applyAlignment="1">
      <alignment horizontal="right"/>
    </xf>
    <xf numFmtId="2" fontId="1" fillId="4" borderId="0" xfId="0" applyNumberFormat="1" applyFont="1" applyFill="1" applyBorder="1"/>
    <xf numFmtId="2" fontId="1" fillId="0" borderId="12" xfId="1" applyNumberFormat="1" applyFont="1" applyFill="1" applyBorder="1" applyAlignment="1">
      <alignment horizontal="right"/>
    </xf>
    <xf numFmtId="2" fontId="1" fillId="0" borderId="8" xfId="1" applyNumberFormat="1" applyFont="1" applyFill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7" fontId="0" fillId="0" borderId="11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1" fillId="0" borderId="0" xfId="0" applyNumberFormat="1" applyFont="1"/>
    <xf numFmtId="2" fontId="1" fillId="0" borderId="3" xfId="1" applyNumberFormat="1" applyFont="1" applyFill="1" applyBorder="1" applyAlignment="1">
      <alignment horizontal="right"/>
    </xf>
    <xf numFmtId="2" fontId="1" fillId="0" borderId="4" xfId="1" applyNumberFormat="1" applyFont="1" applyFill="1" applyBorder="1" applyAlignment="1">
      <alignment horizontal="right"/>
    </xf>
    <xf numFmtId="2" fontId="1" fillId="0" borderId="7" xfId="1" applyNumberFormat="1" applyFont="1" applyFill="1" applyBorder="1" applyAlignment="1">
      <alignment horizontal="right"/>
    </xf>
    <xf numFmtId="167" fontId="1" fillId="0" borderId="3" xfId="1" applyNumberFormat="1" applyFont="1" applyFill="1" applyBorder="1" applyAlignment="1">
      <alignment horizontal="right"/>
    </xf>
    <xf numFmtId="167" fontId="1" fillId="0" borderId="2" xfId="1" applyNumberFormat="1" applyFont="1" applyFill="1" applyBorder="1" applyAlignment="1">
      <alignment horizontal="right"/>
    </xf>
    <xf numFmtId="167" fontId="1" fillId="0" borderId="4" xfId="1" applyNumberFormat="1" applyFont="1" applyFill="1" applyBorder="1" applyAlignment="1">
      <alignment horizontal="right"/>
    </xf>
    <xf numFmtId="167" fontId="1" fillId="0" borderId="7" xfId="1" applyNumberFormat="1" applyFont="1" applyFill="1" applyBorder="1" applyAlignment="1">
      <alignment horizontal="right"/>
    </xf>
    <xf numFmtId="167" fontId="1" fillId="0" borderId="6" xfId="1" applyNumberFormat="1" applyFont="1" applyFill="1" applyBorder="1" applyAlignment="1">
      <alignment horizontal="right"/>
    </xf>
    <xf numFmtId="1" fontId="1" fillId="0" borderId="7" xfId="1" applyNumberFormat="1" applyFont="1" applyFill="1" applyBorder="1" applyAlignment="1">
      <alignment horizontal="right"/>
    </xf>
    <xf numFmtId="1" fontId="1" fillId="0" borderId="8" xfId="1" applyNumberFormat="1" applyFont="1" applyFill="1" applyBorder="1" applyAlignment="1">
      <alignment horizontal="right"/>
    </xf>
    <xf numFmtId="1" fontId="1" fillId="0" borderId="6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_Шабло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L60"/>
  <sheetViews>
    <sheetView tabSelected="1" zoomScale="85" zoomScaleNormal="100" workbookViewId="0">
      <selection activeCell="G1" sqref="G1"/>
    </sheetView>
  </sheetViews>
  <sheetFormatPr defaultRowHeight="12.75"/>
  <cols>
    <col min="1" max="1" width="9.42578125" style="4" customWidth="1"/>
    <col min="2" max="2" width="6.140625" style="4" customWidth="1"/>
    <col min="3" max="3" width="6.7109375" style="4" customWidth="1"/>
    <col min="4" max="4" width="7.140625" style="4" customWidth="1"/>
    <col min="5" max="5" width="6.85546875" style="4" customWidth="1"/>
    <col min="6" max="6" width="7.140625" style="4" customWidth="1"/>
    <col min="7" max="7" width="7.7109375" style="4" customWidth="1"/>
    <col min="8" max="8" width="6.7109375" style="4" customWidth="1"/>
    <col min="9" max="10" width="6.42578125" style="4" customWidth="1"/>
    <col min="11" max="11" width="6.5703125" style="4" customWidth="1"/>
    <col min="12" max="12" width="7.140625" style="4" customWidth="1"/>
    <col min="13" max="16384" width="9.140625" style="4"/>
  </cols>
  <sheetData>
    <row r="1" spans="1:12" s="2" customFormat="1">
      <c r="A1" s="1"/>
      <c r="H1" s="3"/>
    </row>
    <row r="2" spans="1:12">
      <c r="A2" s="1"/>
      <c r="D2" s="7" t="s">
        <v>65</v>
      </c>
      <c r="E2" s="3"/>
      <c r="F2" s="2"/>
      <c r="G2" s="2" t="s">
        <v>72</v>
      </c>
      <c r="H2" s="5"/>
      <c r="I2" s="5"/>
      <c r="J2" s="5"/>
    </row>
    <row r="3" spans="1:12" ht="12.75" customHeight="1">
      <c r="A3" s="9"/>
      <c r="B3" s="8"/>
      <c r="C3" s="9"/>
      <c r="H3" s="9"/>
      <c r="I3" s="9"/>
      <c r="J3" s="9"/>
      <c r="K3" s="9"/>
      <c r="L3" s="8"/>
    </row>
    <row r="4" spans="1:12" ht="12.75" customHeight="1">
      <c r="B4" s="9"/>
      <c r="C4" s="9"/>
      <c r="D4" s="9"/>
      <c r="G4" s="8" t="s">
        <v>66</v>
      </c>
      <c r="H4" s="7" t="s">
        <v>73</v>
      </c>
      <c r="J4" s="6" t="s">
        <v>67</v>
      </c>
      <c r="K4" s="7" t="s">
        <v>74</v>
      </c>
    </row>
    <row r="5" spans="1:12" ht="12.75" customHeight="1" thickBot="1">
      <c r="B5" s="9"/>
    </row>
    <row r="6" spans="1:12">
      <c r="A6" s="11" t="s">
        <v>0</v>
      </c>
      <c r="B6" s="12" t="s">
        <v>1</v>
      </c>
      <c r="C6" s="53" t="s">
        <v>2</v>
      </c>
      <c r="D6" s="13" t="s">
        <v>50</v>
      </c>
      <c r="E6" s="12" t="s">
        <v>51</v>
      </c>
      <c r="F6" s="14" t="s">
        <v>52</v>
      </c>
      <c r="G6" s="13" t="s">
        <v>53</v>
      </c>
      <c r="H6" s="14" t="s">
        <v>54</v>
      </c>
      <c r="I6" s="13" t="s">
        <v>3</v>
      </c>
      <c r="J6" s="14" t="s">
        <v>4</v>
      </c>
      <c r="K6" s="13" t="s">
        <v>55</v>
      </c>
      <c r="L6" s="14" t="s">
        <v>56</v>
      </c>
    </row>
    <row r="7" spans="1:12" ht="13.5" thickBot="1">
      <c r="A7" s="15"/>
      <c r="B7" s="16" t="s">
        <v>5</v>
      </c>
      <c r="C7" s="54"/>
      <c r="D7" s="17"/>
      <c r="E7" s="16"/>
      <c r="F7" s="18"/>
      <c r="G7" s="17"/>
      <c r="H7" s="18"/>
      <c r="I7" s="17"/>
      <c r="J7" s="18"/>
      <c r="K7" s="17"/>
      <c r="L7" s="18"/>
    </row>
    <row r="8" spans="1:12" s="20" customFormat="1">
      <c r="A8" s="36">
        <f>Протокол!B24</f>
        <v>42339</v>
      </c>
      <c r="B8" s="19">
        <v>24</v>
      </c>
      <c r="C8" s="55" t="str">
        <f>IF(Протокол!C24&lt;&gt;0,"*","")</f>
        <v>*</v>
      </c>
      <c r="D8" s="68">
        <f>Протокол!D24</f>
        <v>0</v>
      </c>
      <c r="E8" s="68">
        <f>Протокол!E24</f>
        <v>0</v>
      </c>
      <c r="F8" s="68">
        <f>Протокол!F24</f>
        <v>0</v>
      </c>
      <c r="G8" s="67">
        <f>Протокол!G24</f>
        <v>0</v>
      </c>
      <c r="H8" s="67">
        <f>Протокол!H24</f>
        <v>0</v>
      </c>
      <c r="I8" s="67">
        <f>Протокол!I24</f>
        <v>200</v>
      </c>
      <c r="J8" s="67">
        <f>Протокол!J24</f>
        <v>200</v>
      </c>
      <c r="K8" s="65">
        <f>Протокол!K24</f>
        <v>0</v>
      </c>
      <c r="L8" s="65">
        <f>Протокол!L24</f>
        <v>0</v>
      </c>
    </row>
    <row r="9" spans="1:12" s="20" customFormat="1">
      <c r="A9" s="36">
        <f>Протокол!B25</f>
        <v>42340</v>
      </c>
      <c r="B9" s="19">
        <v>24</v>
      </c>
      <c r="C9" s="55" t="str">
        <f>IF(Протокол!C25&lt;&gt;0,"*","")</f>
        <v>*</v>
      </c>
      <c r="D9" s="68">
        <f>Протокол!D25</f>
        <v>0</v>
      </c>
      <c r="E9" s="68">
        <f>Протокол!E25</f>
        <v>0</v>
      </c>
      <c r="F9" s="68">
        <f>Протокол!F25</f>
        <v>0</v>
      </c>
      <c r="G9" s="67">
        <f>Протокол!G25</f>
        <v>0</v>
      </c>
      <c r="H9" s="67">
        <f>Протокол!H25</f>
        <v>0</v>
      </c>
      <c r="I9" s="67">
        <f>Протокол!I25</f>
        <v>200</v>
      </c>
      <c r="J9" s="67">
        <f>Протокол!J25</f>
        <v>200</v>
      </c>
      <c r="K9" s="65">
        <f>Протокол!K25</f>
        <v>0</v>
      </c>
      <c r="L9" s="65">
        <f>Протокол!L25</f>
        <v>0</v>
      </c>
    </row>
    <row r="10" spans="1:12" s="20" customFormat="1">
      <c r="A10" s="36">
        <f>Протокол!B26</f>
        <v>42341</v>
      </c>
      <c r="B10" s="19">
        <v>24</v>
      </c>
      <c r="C10" s="55" t="str">
        <f>IF(Протокол!C26&lt;&gt;0,"*","")</f>
        <v>*</v>
      </c>
      <c r="D10" s="68">
        <f>Протокол!D26</f>
        <v>0</v>
      </c>
      <c r="E10" s="68">
        <f>Протокол!E26</f>
        <v>0</v>
      </c>
      <c r="F10" s="68">
        <f>Протокол!F26</f>
        <v>0</v>
      </c>
      <c r="G10" s="67">
        <f>Протокол!G26</f>
        <v>0</v>
      </c>
      <c r="H10" s="67">
        <f>Протокол!H26</f>
        <v>0</v>
      </c>
      <c r="I10" s="67">
        <f>Протокол!I26</f>
        <v>200</v>
      </c>
      <c r="J10" s="67">
        <f>Протокол!J26</f>
        <v>200</v>
      </c>
      <c r="K10" s="65">
        <f>Протокол!K26</f>
        <v>0</v>
      </c>
      <c r="L10" s="65">
        <f>Протокол!L26</f>
        <v>0</v>
      </c>
    </row>
    <row r="11" spans="1:12" s="20" customFormat="1">
      <c r="A11" s="36">
        <f>Протокол!B27</f>
        <v>42342</v>
      </c>
      <c r="B11" s="19">
        <v>24</v>
      </c>
      <c r="C11" s="55" t="str">
        <f>IF(Протокол!C27&lt;&gt;0,"*","")</f>
        <v>*</v>
      </c>
      <c r="D11" s="68">
        <f>Протокол!D27</f>
        <v>0</v>
      </c>
      <c r="E11" s="68">
        <f>Протокол!E27</f>
        <v>0</v>
      </c>
      <c r="F11" s="68">
        <f>Протокол!F27</f>
        <v>0</v>
      </c>
      <c r="G11" s="67">
        <f>Протокол!G27</f>
        <v>0</v>
      </c>
      <c r="H11" s="67">
        <f>Протокол!H27</f>
        <v>0</v>
      </c>
      <c r="I11" s="67">
        <f>Протокол!I27</f>
        <v>200</v>
      </c>
      <c r="J11" s="67">
        <f>Протокол!J27</f>
        <v>200</v>
      </c>
      <c r="K11" s="65">
        <f>Протокол!K27</f>
        <v>0</v>
      </c>
      <c r="L11" s="65">
        <f>Протокол!L27</f>
        <v>0</v>
      </c>
    </row>
    <row r="12" spans="1:12" s="20" customFormat="1">
      <c r="A12" s="36">
        <f>Протокол!B28</f>
        <v>42343</v>
      </c>
      <c r="B12" s="19">
        <v>24</v>
      </c>
      <c r="C12" s="55" t="str">
        <f>IF(Протокол!C28&lt;&gt;0,"*","")</f>
        <v>*</v>
      </c>
      <c r="D12" s="68">
        <f>Протокол!D28</f>
        <v>0</v>
      </c>
      <c r="E12" s="68">
        <f>Протокол!E28</f>
        <v>0</v>
      </c>
      <c r="F12" s="68">
        <f>Протокол!F28</f>
        <v>0</v>
      </c>
      <c r="G12" s="67">
        <f>Протокол!G28</f>
        <v>0</v>
      </c>
      <c r="H12" s="67">
        <f>Протокол!H28</f>
        <v>0</v>
      </c>
      <c r="I12" s="67">
        <f>Протокол!I28</f>
        <v>200</v>
      </c>
      <c r="J12" s="67">
        <f>Протокол!J28</f>
        <v>200</v>
      </c>
      <c r="K12" s="65">
        <f>Протокол!K28</f>
        <v>0</v>
      </c>
      <c r="L12" s="65">
        <f>Протокол!L28</f>
        <v>0</v>
      </c>
    </row>
    <row r="13" spans="1:12" s="20" customFormat="1">
      <c r="A13" s="36">
        <f>Протокол!B29</f>
        <v>42344</v>
      </c>
      <c r="B13" s="19">
        <v>24</v>
      </c>
      <c r="C13" s="55" t="str">
        <f>IF(Протокол!C29&lt;&gt;0,"*","")</f>
        <v>*</v>
      </c>
      <c r="D13" s="68">
        <f>Протокол!D29</f>
        <v>0</v>
      </c>
      <c r="E13" s="68">
        <f>Протокол!E29</f>
        <v>0</v>
      </c>
      <c r="F13" s="68">
        <f>Протокол!F29</f>
        <v>0</v>
      </c>
      <c r="G13" s="67">
        <f>Протокол!G29</f>
        <v>0</v>
      </c>
      <c r="H13" s="67">
        <f>Протокол!H29</f>
        <v>0</v>
      </c>
      <c r="I13" s="67">
        <f>Протокол!I29</f>
        <v>200</v>
      </c>
      <c r="J13" s="67">
        <f>Протокол!J29</f>
        <v>200</v>
      </c>
      <c r="K13" s="65">
        <f>Протокол!K29</f>
        <v>0</v>
      </c>
      <c r="L13" s="65">
        <f>Протокол!L29</f>
        <v>0</v>
      </c>
    </row>
    <row r="14" spans="1:12" s="20" customFormat="1">
      <c r="A14" s="36">
        <f>Протокол!B30</f>
        <v>42345</v>
      </c>
      <c r="B14" s="19">
        <v>24</v>
      </c>
      <c r="C14" s="55" t="str">
        <f>IF(Протокол!C30&lt;&gt;0,"*","")</f>
        <v>*</v>
      </c>
      <c r="D14" s="68">
        <f>Протокол!D30</f>
        <v>0</v>
      </c>
      <c r="E14" s="68">
        <f>Протокол!E30</f>
        <v>0</v>
      </c>
      <c r="F14" s="68">
        <f>Протокол!F30</f>
        <v>0</v>
      </c>
      <c r="G14" s="67">
        <f>Протокол!G30</f>
        <v>0</v>
      </c>
      <c r="H14" s="67">
        <f>Протокол!H30</f>
        <v>0</v>
      </c>
      <c r="I14" s="67">
        <f>Протокол!I30</f>
        <v>200</v>
      </c>
      <c r="J14" s="67">
        <f>Протокол!J30</f>
        <v>200</v>
      </c>
      <c r="K14" s="65">
        <f>Протокол!K30</f>
        <v>0</v>
      </c>
      <c r="L14" s="65">
        <f>Протокол!L30</f>
        <v>0</v>
      </c>
    </row>
    <row r="15" spans="1:12" s="20" customFormat="1">
      <c r="A15" s="36">
        <f>Протокол!B31</f>
        <v>42346</v>
      </c>
      <c r="B15" s="19">
        <v>24</v>
      </c>
      <c r="C15" s="55" t="str">
        <f>IF(Протокол!C31&lt;&gt;0,"*","")</f>
        <v>*</v>
      </c>
      <c r="D15" s="68">
        <f>Протокол!D31</f>
        <v>0</v>
      </c>
      <c r="E15" s="68">
        <f>Протокол!E31</f>
        <v>0</v>
      </c>
      <c r="F15" s="68">
        <f>Протокол!F31</f>
        <v>0</v>
      </c>
      <c r="G15" s="67">
        <f>Протокол!G31</f>
        <v>0</v>
      </c>
      <c r="H15" s="67">
        <f>Протокол!H31</f>
        <v>0</v>
      </c>
      <c r="I15" s="67">
        <f>Протокол!I31</f>
        <v>200</v>
      </c>
      <c r="J15" s="67">
        <f>Протокол!J31</f>
        <v>200</v>
      </c>
      <c r="K15" s="65">
        <f>Протокол!K31</f>
        <v>0</v>
      </c>
      <c r="L15" s="65">
        <f>Протокол!L31</f>
        <v>0</v>
      </c>
    </row>
    <row r="16" spans="1:12" s="20" customFormat="1">
      <c r="A16" s="36">
        <f>Протокол!B32</f>
        <v>42347</v>
      </c>
      <c r="B16" s="19">
        <v>24</v>
      </c>
      <c r="C16" s="55" t="str">
        <f>IF(Протокол!C32&lt;&gt;0,"*","")</f>
        <v>*</v>
      </c>
      <c r="D16" s="68">
        <f>Протокол!D32</f>
        <v>0</v>
      </c>
      <c r="E16" s="68">
        <f>Протокол!E32</f>
        <v>0</v>
      </c>
      <c r="F16" s="68">
        <f>Протокол!F32</f>
        <v>0</v>
      </c>
      <c r="G16" s="67">
        <f>Протокол!G32</f>
        <v>0</v>
      </c>
      <c r="H16" s="67">
        <f>Протокол!H32</f>
        <v>0</v>
      </c>
      <c r="I16" s="67">
        <f>Протокол!I32</f>
        <v>200</v>
      </c>
      <c r="J16" s="67">
        <f>Протокол!J32</f>
        <v>200</v>
      </c>
      <c r="K16" s="65">
        <f>Протокол!K32</f>
        <v>0</v>
      </c>
      <c r="L16" s="65">
        <f>Протокол!L32</f>
        <v>0</v>
      </c>
    </row>
    <row r="17" spans="1:12" s="20" customFormat="1">
      <c r="A17" s="36">
        <f>Протокол!B33</f>
        <v>42348</v>
      </c>
      <c r="B17" s="19">
        <v>24</v>
      </c>
      <c r="C17" s="55" t="str">
        <f>IF(Протокол!C33&lt;&gt;0,"*","")</f>
        <v>*</v>
      </c>
      <c r="D17" s="68">
        <f>Протокол!D33</f>
        <v>0</v>
      </c>
      <c r="E17" s="68">
        <f>Протокол!E33</f>
        <v>0</v>
      </c>
      <c r="F17" s="68">
        <f>Протокол!F33</f>
        <v>0</v>
      </c>
      <c r="G17" s="67">
        <f>Протокол!G33</f>
        <v>0</v>
      </c>
      <c r="H17" s="67">
        <f>Протокол!H33</f>
        <v>0</v>
      </c>
      <c r="I17" s="67">
        <f>Протокол!I33</f>
        <v>200</v>
      </c>
      <c r="J17" s="67">
        <f>Протокол!J33</f>
        <v>200</v>
      </c>
      <c r="K17" s="65">
        <f>Протокол!K33</f>
        <v>0</v>
      </c>
      <c r="L17" s="65">
        <f>Протокол!L33</f>
        <v>0</v>
      </c>
    </row>
    <row r="18" spans="1:12" s="20" customFormat="1">
      <c r="A18" s="36">
        <f>Протокол!B34</f>
        <v>42349</v>
      </c>
      <c r="B18" s="19">
        <v>24</v>
      </c>
      <c r="C18" s="55" t="str">
        <f>IF(Протокол!C34&lt;&gt;0,"*","")</f>
        <v>*</v>
      </c>
      <c r="D18" s="68">
        <f>Протокол!D34</f>
        <v>5</v>
      </c>
      <c r="E18" s="68">
        <f>Протокол!E34</f>
        <v>0</v>
      </c>
      <c r="F18" s="68">
        <f>Протокол!F34</f>
        <v>0</v>
      </c>
      <c r="G18" s="67">
        <f>Протокол!G34</f>
        <v>257</v>
      </c>
      <c r="H18" s="67">
        <f>Протокол!H34</f>
        <v>255</v>
      </c>
      <c r="I18" s="67">
        <f>Протокол!I34</f>
        <v>67.89</v>
      </c>
      <c r="J18" s="67">
        <f>Протокол!J34</f>
        <v>47.88</v>
      </c>
      <c r="K18" s="65">
        <f>Протокол!K34</f>
        <v>174</v>
      </c>
      <c r="L18" s="65">
        <f>Протокол!L34</f>
        <v>123</v>
      </c>
    </row>
    <row r="19" spans="1:12" s="20" customFormat="1">
      <c r="A19" s="36">
        <f>Протокол!B35</f>
        <v>42350</v>
      </c>
      <c r="B19" s="19">
        <v>24</v>
      </c>
      <c r="C19" s="55" t="str">
        <f>IF(Протокол!C35&lt;&gt;0,"*","")</f>
        <v/>
      </c>
      <c r="D19" s="68">
        <f>Протокол!D35</f>
        <v>11.5</v>
      </c>
      <c r="E19" s="68">
        <f>Протокол!E35</f>
        <v>0</v>
      </c>
      <c r="F19" s="68">
        <f>Протокол!F35</f>
        <v>0</v>
      </c>
      <c r="G19" s="67">
        <f>Протокол!G35</f>
        <v>616</v>
      </c>
      <c r="H19" s="67">
        <f>Протокол!H35</f>
        <v>614</v>
      </c>
      <c r="I19" s="67">
        <f>Протокол!I35</f>
        <v>67.92</v>
      </c>
      <c r="J19" s="67">
        <f>Протокол!J35</f>
        <v>48.78</v>
      </c>
      <c r="K19" s="65">
        <f>Протокол!K35</f>
        <v>418</v>
      </c>
      <c r="L19" s="65">
        <f>Протокол!L35</f>
        <v>300</v>
      </c>
    </row>
    <row r="20" spans="1:12" s="20" customFormat="1">
      <c r="A20" s="36">
        <f>Протокол!B36</f>
        <v>42351</v>
      </c>
      <c r="B20" s="19">
        <v>24</v>
      </c>
      <c r="C20" s="55" t="str">
        <f>IF(Протокол!C36&lt;&gt;0,"*","")</f>
        <v/>
      </c>
      <c r="D20" s="68">
        <f>Протокол!D36</f>
        <v>11.9</v>
      </c>
      <c r="E20" s="68">
        <f>Протокол!E36</f>
        <v>0</v>
      </c>
      <c r="F20" s="68">
        <f>Протокол!F36</f>
        <v>0</v>
      </c>
      <c r="G20" s="67">
        <f>Протокол!G36</f>
        <v>618</v>
      </c>
      <c r="H20" s="67">
        <f>Протокол!H36</f>
        <v>616</v>
      </c>
      <c r="I20" s="67">
        <f>Протокол!I36</f>
        <v>67.92</v>
      </c>
      <c r="J20" s="67">
        <f>Протокол!J36</f>
        <v>48.17</v>
      </c>
      <c r="K20" s="65">
        <f>Протокол!K36</f>
        <v>420</v>
      </c>
      <c r="L20" s="65">
        <f>Протокол!L36</f>
        <v>298</v>
      </c>
    </row>
    <row r="21" spans="1:12" s="20" customFormat="1">
      <c r="A21" s="36">
        <f>Протокол!B37</f>
        <v>42352</v>
      </c>
      <c r="B21" s="19">
        <v>24</v>
      </c>
      <c r="C21" s="55" t="str">
        <f>IF(Протокол!C37&lt;&gt;0,"*","")</f>
        <v/>
      </c>
      <c r="D21" s="68">
        <f>Протокол!D37</f>
        <v>10.9</v>
      </c>
      <c r="E21" s="68">
        <f>Протокол!E37</f>
        <v>0</v>
      </c>
      <c r="F21" s="68">
        <f>Протокол!F37</f>
        <v>0</v>
      </c>
      <c r="G21" s="67">
        <f>Протокол!G37</f>
        <v>620</v>
      </c>
      <c r="H21" s="67">
        <f>Протокол!H37</f>
        <v>617</v>
      </c>
      <c r="I21" s="67">
        <f>Протокол!I37</f>
        <v>67.930000000000007</v>
      </c>
      <c r="J21" s="67">
        <f>Протокол!J37</f>
        <v>49.92</v>
      </c>
      <c r="K21" s="65">
        <f>Протокол!K37</f>
        <v>421</v>
      </c>
      <c r="L21" s="65">
        <f>Протокол!L37</f>
        <v>310</v>
      </c>
    </row>
    <row r="22" spans="1:12" s="20" customFormat="1">
      <c r="A22" s="36">
        <f>Протокол!B38</f>
        <v>42353</v>
      </c>
      <c r="B22" s="19">
        <v>24</v>
      </c>
      <c r="C22" s="55" t="str">
        <f>IF(Протокол!C38&lt;&gt;0,"*","")</f>
        <v/>
      </c>
      <c r="D22" s="68">
        <f>Протокол!D38</f>
        <v>11.200000000000001</v>
      </c>
      <c r="E22" s="68">
        <f>Протокол!E38</f>
        <v>0</v>
      </c>
      <c r="F22" s="68">
        <f>Протокол!F38</f>
        <v>0</v>
      </c>
      <c r="G22" s="67">
        <f>Протокол!G38</f>
        <v>602</v>
      </c>
      <c r="H22" s="67">
        <f>Протокол!H38</f>
        <v>600</v>
      </c>
      <c r="I22" s="67">
        <f>Протокол!I38</f>
        <v>68.180000000000007</v>
      </c>
      <c r="J22" s="67">
        <f>Протокол!J38</f>
        <v>49.06</v>
      </c>
      <c r="K22" s="65">
        <f>Протокол!K38</f>
        <v>411</v>
      </c>
      <c r="L22" s="65">
        <f>Протокол!L38</f>
        <v>296</v>
      </c>
    </row>
    <row r="23" spans="1:12" s="20" customFormat="1">
      <c r="A23" s="36">
        <f>Протокол!B39</f>
        <v>42354</v>
      </c>
      <c r="B23" s="19">
        <v>24</v>
      </c>
      <c r="C23" s="55" t="str">
        <f>IF(Протокол!C39&lt;&gt;0,"*","")</f>
        <v/>
      </c>
      <c r="D23" s="68">
        <f>Протокол!D39</f>
        <v>12.100000000000001</v>
      </c>
      <c r="E23" s="68">
        <f>Протокол!E39</f>
        <v>0</v>
      </c>
      <c r="F23" s="68">
        <f>Протокол!F39</f>
        <v>0</v>
      </c>
      <c r="G23" s="67">
        <f>Протокол!G39</f>
        <v>605</v>
      </c>
      <c r="H23" s="67">
        <f>Протокол!H39</f>
        <v>602</v>
      </c>
      <c r="I23" s="67">
        <f>Протокол!I39</f>
        <v>70.67</v>
      </c>
      <c r="J23" s="67">
        <f>Протокол!J39</f>
        <v>50.1</v>
      </c>
      <c r="K23" s="65">
        <f>Протокол!K39</f>
        <v>427</v>
      </c>
      <c r="L23" s="65">
        <f>Протокол!L39</f>
        <v>304</v>
      </c>
    </row>
    <row r="24" spans="1:12" s="20" customFormat="1">
      <c r="A24" s="36">
        <f>Протокол!B40</f>
        <v>42355</v>
      </c>
      <c r="B24" s="19">
        <v>24</v>
      </c>
      <c r="C24" s="55" t="str">
        <f>IF(Протокол!C40&lt;&gt;0,"*","")</f>
        <v/>
      </c>
      <c r="D24" s="68">
        <f>Протокол!D40</f>
        <v>12.5</v>
      </c>
      <c r="E24" s="68">
        <f>Протокол!E40</f>
        <v>0</v>
      </c>
      <c r="F24" s="68">
        <f>Протокол!F40</f>
        <v>0</v>
      </c>
      <c r="G24" s="67">
        <f>Протокол!G40</f>
        <v>600</v>
      </c>
      <c r="H24" s="67">
        <f>Протокол!H40</f>
        <v>597</v>
      </c>
      <c r="I24" s="67">
        <f>Протокол!I40</f>
        <v>72.17</v>
      </c>
      <c r="J24" s="67">
        <f>Протокол!J40</f>
        <v>50.65</v>
      </c>
      <c r="K24" s="65">
        <f>Протокол!K40</f>
        <v>433</v>
      </c>
      <c r="L24" s="65">
        <f>Протокол!L40</f>
        <v>304</v>
      </c>
    </row>
    <row r="25" spans="1:12" s="20" customFormat="1">
      <c r="A25" s="36">
        <f>Протокол!B41</f>
        <v>42356</v>
      </c>
      <c r="B25" s="19">
        <v>24</v>
      </c>
      <c r="C25" s="55" t="str">
        <f>IF(Протокол!C41&lt;&gt;0,"*","")</f>
        <v/>
      </c>
      <c r="D25" s="68">
        <f>Протокол!D41</f>
        <v>13.3</v>
      </c>
      <c r="E25" s="68">
        <f>Протокол!E41</f>
        <v>0</v>
      </c>
      <c r="F25" s="68">
        <f>Протокол!F41</f>
        <v>0</v>
      </c>
      <c r="G25" s="67">
        <f>Протокол!G41</f>
        <v>599</v>
      </c>
      <c r="H25" s="67">
        <f>Протокол!H41</f>
        <v>595</v>
      </c>
      <c r="I25" s="67">
        <f>Протокол!I41</f>
        <v>75.260000000000005</v>
      </c>
      <c r="J25" s="67">
        <f>Протокол!J41</f>
        <v>52.49</v>
      </c>
      <c r="K25" s="65">
        <f>Протокол!K41</f>
        <v>451</v>
      </c>
      <c r="L25" s="65">
        <f>Протокол!L41</f>
        <v>314</v>
      </c>
    </row>
    <row r="26" spans="1:12" s="20" customFormat="1">
      <c r="A26" s="36">
        <f>Протокол!B42</f>
        <v>42357</v>
      </c>
      <c r="B26" s="19">
        <v>24</v>
      </c>
      <c r="C26" s="55" t="str">
        <f>IF(Протокол!C42&lt;&gt;0,"*","")</f>
        <v/>
      </c>
      <c r="D26" s="68">
        <f>Протокол!D42</f>
        <v>15.100000000000001</v>
      </c>
      <c r="E26" s="68">
        <f>Протокол!E42</f>
        <v>0</v>
      </c>
      <c r="F26" s="68">
        <f>Протокол!F42</f>
        <v>0</v>
      </c>
      <c r="G26" s="67">
        <f>Протокол!G42</f>
        <v>601</v>
      </c>
      <c r="H26" s="67">
        <f>Протокол!H42</f>
        <v>595</v>
      </c>
      <c r="I26" s="67">
        <f>Протокол!I42</f>
        <v>80.070000000000007</v>
      </c>
      <c r="J26" s="67">
        <f>Протокол!J42</f>
        <v>54.06</v>
      </c>
      <c r="K26" s="65">
        <f>Протокол!K42</f>
        <v>481</v>
      </c>
      <c r="L26" s="65">
        <f>Протокол!L42</f>
        <v>326</v>
      </c>
    </row>
    <row r="27" spans="1:12" s="20" customFormat="1">
      <c r="A27" s="36">
        <f>Протокол!B43</f>
        <v>42358</v>
      </c>
      <c r="B27" s="19">
        <v>24</v>
      </c>
      <c r="C27" s="55" t="str">
        <f>IF(Протокол!C43&lt;&gt;0,"*","")</f>
        <v/>
      </c>
      <c r="D27" s="68">
        <f>Протокол!D43</f>
        <v>15.700000000000001</v>
      </c>
      <c r="E27" s="68">
        <f>Протокол!E43</f>
        <v>0</v>
      </c>
      <c r="F27" s="68">
        <f>Протокол!F43</f>
        <v>0</v>
      </c>
      <c r="G27" s="67">
        <f>Протокол!G43</f>
        <v>603</v>
      </c>
      <c r="H27" s="67">
        <f>Протокол!H43</f>
        <v>598</v>
      </c>
      <c r="I27" s="67">
        <f>Протокол!I43</f>
        <v>79.820000000000007</v>
      </c>
      <c r="J27" s="67">
        <f>Протокол!J43</f>
        <v>53.11</v>
      </c>
      <c r="K27" s="65">
        <f>Протокол!K43</f>
        <v>481</v>
      </c>
      <c r="L27" s="65">
        <f>Протокол!L43</f>
        <v>320</v>
      </c>
    </row>
    <row r="28" spans="1:12" s="20" customFormat="1">
      <c r="A28" s="36">
        <f>Протокол!B44</f>
        <v>42359</v>
      </c>
      <c r="B28" s="19">
        <v>24</v>
      </c>
      <c r="C28" s="55" t="str">
        <f>IF(Протокол!C44&lt;&gt;0,"*","")</f>
        <v/>
      </c>
      <c r="D28" s="68">
        <f>Протокол!D44</f>
        <v>14.600000000000001</v>
      </c>
      <c r="E28" s="68">
        <f>Протокол!E44</f>
        <v>0</v>
      </c>
      <c r="F28" s="68">
        <f>Протокол!F44</f>
        <v>0</v>
      </c>
      <c r="G28" s="67">
        <f>Протокол!G44</f>
        <v>600</v>
      </c>
      <c r="H28" s="67">
        <f>Протокол!H44</f>
        <v>596</v>
      </c>
      <c r="I28" s="67">
        <f>Протокол!I44</f>
        <v>78.11</v>
      </c>
      <c r="J28" s="67">
        <f>Протокол!J44</f>
        <v>53.14</v>
      </c>
      <c r="K28" s="65">
        <f>Протокол!K44</f>
        <v>469</v>
      </c>
      <c r="L28" s="65">
        <f>Протокол!L44</f>
        <v>319</v>
      </c>
    </row>
    <row r="29" spans="1:12" s="20" customFormat="1">
      <c r="A29" s="36">
        <f>Протокол!B45</f>
        <v>42360</v>
      </c>
      <c r="B29" s="19">
        <v>24</v>
      </c>
      <c r="C29" s="55" t="str">
        <f>IF(Протокол!C45&lt;&gt;0,"*","")</f>
        <v/>
      </c>
      <c r="D29" s="68">
        <f>Протокол!D45</f>
        <v>12.700000000000001</v>
      </c>
      <c r="E29" s="68">
        <f>Протокол!E45</f>
        <v>0</v>
      </c>
      <c r="F29" s="68">
        <f>Протокол!F45</f>
        <v>0</v>
      </c>
      <c r="G29" s="67">
        <f>Протокол!G45</f>
        <v>600</v>
      </c>
      <c r="H29" s="67">
        <f>Протокол!H45</f>
        <v>596</v>
      </c>
      <c r="I29" s="67">
        <f>Протокол!I45</f>
        <v>71.48</v>
      </c>
      <c r="J29" s="67">
        <f>Протокол!J45</f>
        <v>49.730000000000004</v>
      </c>
      <c r="K29" s="65">
        <f>Протокол!K45</f>
        <v>430</v>
      </c>
      <c r="L29" s="65">
        <f>Протокол!L45</f>
        <v>299</v>
      </c>
    </row>
    <row r="30" spans="1:12" s="20" customFormat="1">
      <c r="A30" s="36">
        <f>Протокол!B46</f>
        <v>42361</v>
      </c>
      <c r="B30" s="19">
        <v>24</v>
      </c>
      <c r="C30" s="55" t="str">
        <f>IF(Протокол!C46&lt;&gt;0,"*","")</f>
        <v/>
      </c>
      <c r="D30" s="68">
        <f>Протокол!D46</f>
        <v>11.600000000000001</v>
      </c>
      <c r="E30" s="68">
        <f>Протокол!E46</f>
        <v>0</v>
      </c>
      <c r="F30" s="68">
        <f>Протокол!F46</f>
        <v>0</v>
      </c>
      <c r="G30" s="67">
        <f>Протокол!G46</f>
        <v>601</v>
      </c>
      <c r="H30" s="67">
        <f>Протокол!H46</f>
        <v>599</v>
      </c>
      <c r="I30" s="67">
        <f>Протокол!I46</f>
        <v>67.960000000000008</v>
      </c>
      <c r="J30" s="67">
        <f>Протокол!J46</f>
        <v>48.230000000000004</v>
      </c>
      <c r="K30" s="65">
        <f>Протокол!K46</f>
        <v>408</v>
      </c>
      <c r="L30" s="65">
        <f>Протокол!L46</f>
        <v>290</v>
      </c>
    </row>
    <row r="31" spans="1:12" s="20" customFormat="1">
      <c r="A31" s="36">
        <f>Протокол!B47</f>
        <v>42362</v>
      </c>
      <c r="B31" s="19">
        <v>24</v>
      </c>
      <c r="C31" s="55" t="str">
        <f>IF(Протокол!C47&lt;&gt;0,"*","")</f>
        <v/>
      </c>
      <c r="D31" s="68">
        <f>Протокол!D47</f>
        <v>11.4</v>
      </c>
      <c r="E31" s="68">
        <f>Протокол!E47</f>
        <v>0</v>
      </c>
      <c r="F31" s="68">
        <f>Протокол!F47</f>
        <v>0</v>
      </c>
      <c r="G31" s="67">
        <f>Протокол!G47</f>
        <v>605</v>
      </c>
      <c r="H31" s="67">
        <f>Протокол!H47</f>
        <v>602</v>
      </c>
      <c r="I31" s="67">
        <f>Протокол!I47</f>
        <v>67.960000000000008</v>
      </c>
      <c r="J31" s="67">
        <f>Протокол!J47</f>
        <v>48.65</v>
      </c>
      <c r="K31" s="65">
        <f>Протокол!K47</f>
        <v>411</v>
      </c>
      <c r="L31" s="65">
        <f>Протокол!L47</f>
        <v>295</v>
      </c>
    </row>
    <row r="32" spans="1:12" s="20" customFormat="1">
      <c r="A32" s="36">
        <f>Протокол!B48</f>
        <v>42363</v>
      </c>
      <c r="B32" s="19">
        <v>24</v>
      </c>
      <c r="C32" s="55" t="str">
        <f>IF(Протокол!C48&lt;&gt;0,"*","")</f>
        <v/>
      </c>
      <c r="D32" s="68">
        <f>Протокол!D48</f>
        <v>11.8</v>
      </c>
      <c r="E32" s="68">
        <f>Протокол!E48</f>
        <v>0</v>
      </c>
      <c r="F32" s="68">
        <f>Протокол!F48</f>
        <v>0</v>
      </c>
      <c r="G32" s="67">
        <f>Протокол!G48</f>
        <v>608</v>
      </c>
      <c r="H32" s="67">
        <f>Протокол!H48</f>
        <v>606</v>
      </c>
      <c r="I32" s="67">
        <f>Протокол!I48</f>
        <v>69.61</v>
      </c>
      <c r="J32" s="67">
        <f>Протокол!J48</f>
        <v>49.78</v>
      </c>
      <c r="K32" s="65">
        <f>Протокол!K48</f>
        <v>424</v>
      </c>
      <c r="L32" s="65">
        <f>Протокол!L48</f>
        <v>302</v>
      </c>
    </row>
    <row r="33" spans="1:12" s="20" customFormat="1">
      <c r="A33" s="36">
        <f>Протокол!B49</f>
        <v>42364</v>
      </c>
      <c r="B33" s="19">
        <v>24</v>
      </c>
      <c r="C33" s="55" t="str">
        <f>IF(Протокол!C49&lt;&gt;0,"*","")</f>
        <v/>
      </c>
      <c r="D33" s="68">
        <f>Протокол!D49</f>
        <v>13.600000000000001</v>
      </c>
      <c r="E33" s="68">
        <f>Протокол!E49</f>
        <v>0</v>
      </c>
      <c r="F33" s="68">
        <f>Протокол!F49</f>
        <v>0</v>
      </c>
      <c r="G33" s="67">
        <f>Протокол!G49</f>
        <v>607</v>
      </c>
      <c r="H33" s="67">
        <f>Протокол!H49</f>
        <v>603</v>
      </c>
      <c r="I33" s="67">
        <f>Протокол!I49</f>
        <v>75.210000000000008</v>
      </c>
      <c r="J33" s="67">
        <f>Протокол!J49</f>
        <v>52.230000000000004</v>
      </c>
      <c r="K33" s="65">
        <f>Протокол!K49</f>
        <v>456</v>
      </c>
      <c r="L33" s="65">
        <f>Протокол!L49</f>
        <v>318</v>
      </c>
    </row>
    <row r="34" spans="1:12" s="20" customFormat="1">
      <c r="A34" s="36">
        <f>Протокол!B50</f>
        <v>42365</v>
      </c>
      <c r="B34" s="19">
        <v>24</v>
      </c>
      <c r="C34" s="55" t="str">
        <f>IF(Протокол!C50&lt;&gt;0,"*","")</f>
        <v/>
      </c>
      <c r="D34" s="68">
        <f>Протокол!D50</f>
        <v>12.8</v>
      </c>
      <c r="E34" s="68">
        <f>Протокол!E50</f>
        <v>0</v>
      </c>
      <c r="F34" s="68">
        <f>Протокол!F50</f>
        <v>0</v>
      </c>
      <c r="G34" s="67">
        <f>Протокол!G50</f>
        <v>603</v>
      </c>
      <c r="H34" s="67">
        <f>Протокол!H50</f>
        <v>599</v>
      </c>
      <c r="I34" s="67">
        <f>Протокол!I50</f>
        <v>71.27</v>
      </c>
      <c r="J34" s="67">
        <f>Протокол!J50</f>
        <v>49.59</v>
      </c>
      <c r="K34" s="65">
        <f>Протокол!K50</f>
        <v>431</v>
      </c>
      <c r="L34" s="65">
        <f>Протокол!L50</f>
        <v>299</v>
      </c>
    </row>
    <row r="35" spans="1:12" s="20" customFormat="1">
      <c r="A35" s="36">
        <f>Протокол!B51</f>
        <v>42366</v>
      </c>
      <c r="B35" s="19">
        <v>24</v>
      </c>
      <c r="C35" s="55" t="str">
        <f>IF(Протокол!C51&lt;&gt;0,"*","")</f>
        <v/>
      </c>
      <c r="D35" s="68">
        <f>Протокол!D51</f>
        <v>12.4</v>
      </c>
      <c r="E35" s="68">
        <f>Протокол!E51</f>
        <v>0</v>
      </c>
      <c r="F35" s="68">
        <f>Протокол!F51</f>
        <v>0</v>
      </c>
      <c r="G35" s="67">
        <f>Протокол!G51</f>
        <v>602</v>
      </c>
      <c r="H35" s="67">
        <f>Протокол!H51</f>
        <v>599</v>
      </c>
      <c r="I35" s="67">
        <f>Протокол!I51</f>
        <v>70.02</v>
      </c>
      <c r="J35" s="67">
        <f>Протокол!J51</f>
        <v>48.870000000000005</v>
      </c>
      <c r="K35" s="65">
        <f>Протокол!K51</f>
        <v>421</v>
      </c>
      <c r="L35" s="65">
        <f>Протокол!L51</f>
        <v>294</v>
      </c>
    </row>
    <row r="36" spans="1:12" s="20" customFormat="1">
      <c r="A36" s="36">
        <f>Протокол!B52</f>
        <v>42367</v>
      </c>
      <c r="B36" s="19">
        <v>24</v>
      </c>
      <c r="C36" s="55" t="str">
        <f>IF(Протокол!C52&lt;&gt;0,"*","")</f>
        <v/>
      </c>
      <c r="D36" s="68">
        <f>Протокол!D52</f>
        <v>13.700000000000001</v>
      </c>
      <c r="E36" s="68">
        <f>Протокол!E52</f>
        <v>0</v>
      </c>
      <c r="F36" s="68">
        <f>Протокол!F52</f>
        <v>0</v>
      </c>
      <c r="G36" s="67">
        <f>Протокол!G52</f>
        <v>609</v>
      </c>
      <c r="H36" s="67">
        <f>Протокол!H52</f>
        <v>605</v>
      </c>
      <c r="I36" s="67">
        <f>Протокол!I52</f>
        <v>73.44</v>
      </c>
      <c r="J36" s="67">
        <f>Протокол!J52</f>
        <v>50.45</v>
      </c>
      <c r="K36" s="65">
        <f>Протокол!K52</f>
        <v>447</v>
      </c>
      <c r="L36" s="65">
        <f>Протокол!L52</f>
        <v>308</v>
      </c>
    </row>
    <row r="37" spans="1:12" s="20" customFormat="1">
      <c r="A37" s="36">
        <f>Протокол!B53</f>
        <v>42368</v>
      </c>
      <c r="B37" s="19">
        <v>24</v>
      </c>
      <c r="C37" s="55" t="str">
        <f>IF(Протокол!C53&lt;&gt;0,"*","")</f>
        <v/>
      </c>
      <c r="D37" s="68">
        <f>Протокол!D53</f>
        <v>14.9</v>
      </c>
      <c r="E37" s="68">
        <f>Протокол!E53</f>
        <v>0</v>
      </c>
      <c r="F37" s="68">
        <f>Протокол!F53</f>
        <v>0</v>
      </c>
      <c r="G37" s="67">
        <f>Протокол!G53</f>
        <v>611</v>
      </c>
      <c r="H37" s="67">
        <f>Протокол!H53</f>
        <v>606</v>
      </c>
      <c r="I37" s="67">
        <f>Протокол!I53</f>
        <v>78.28</v>
      </c>
      <c r="J37" s="67">
        <f>Протокол!J53</f>
        <v>53.01</v>
      </c>
      <c r="K37" s="65">
        <f>Протокол!K53</f>
        <v>479</v>
      </c>
      <c r="L37" s="65">
        <f>Протокол!L53</f>
        <v>324</v>
      </c>
    </row>
    <row r="38" spans="1:12" s="20" customFormat="1">
      <c r="A38" s="36">
        <f>Протокол!B54</f>
        <v>42369</v>
      </c>
      <c r="B38" s="19">
        <v>24</v>
      </c>
      <c r="C38" s="55" t="str">
        <f>IF(Протокол!C54&lt;&gt;0,"*","")</f>
        <v/>
      </c>
      <c r="D38" s="68">
        <f>Протокол!D54</f>
        <v>17.5</v>
      </c>
      <c r="E38" s="68">
        <f>Протокол!E54</f>
        <v>0</v>
      </c>
      <c r="F38" s="68">
        <f>Протокол!F54</f>
        <v>0</v>
      </c>
      <c r="G38" s="67">
        <f>Протокол!G54</f>
        <v>610</v>
      </c>
      <c r="H38" s="67">
        <f>Протокол!H54</f>
        <v>603</v>
      </c>
      <c r="I38" s="67">
        <f>Протокол!I54</f>
        <v>84.33</v>
      </c>
      <c r="J38" s="67">
        <f>Протокол!J54</f>
        <v>54.86</v>
      </c>
      <c r="K38" s="65">
        <f>Протокол!K54</f>
        <v>514</v>
      </c>
      <c r="L38" s="65">
        <f>Протокол!L54</f>
        <v>334</v>
      </c>
    </row>
    <row r="39" spans="1:12" s="20" customFormat="1">
      <c r="A39" s="36">
        <f>Протокол!B55</f>
        <v>42370</v>
      </c>
      <c r="B39" s="19">
        <v>24</v>
      </c>
      <c r="C39" s="55" t="str">
        <f>IF(Протокол!C55&lt;&gt;0,"*","")</f>
        <v/>
      </c>
      <c r="D39" s="68">
        <f>Протокол!D55</f>
        <v>17.600000000000001</v>
      </c>
      <c r="E39" s="68">
        <f>Протокол!E55</f>
        <v>0</v>
      </c>
      <c r="F39" s="68">
        <f>Протокол!F55</f>
        <v>0</v>
      </c>
      <c r="G39" s="67">
        <f>Протокол!G55</f>
        <v>599</v>
      </c>
      <c r="H39" s="67">
        <f>Протокол!H55</f>
        <v>590</v>
      </c>
      <c r="I39" s="67">
        <f>Протокол!I55</f>
        <v>88.93</v>
      </c>
      <c r="J39" s="67">
        <f>Протокол!J55</f>
        <v>58.46</v>
      </c>
      <c r="K39" s="65">
        <f>Протокол!K55</f>
        <v>533</v>
      </c>
      <c r="L39" s="65">
        <f>Протокол!L55</f>
        <v>351</v>
      </c>
    </row>
    <row r="40" spans="1:12" s="20" customFormat="1">
      <c r="A40" s="36">
        <f>Протокол!B56</f>
        <v>42371</v>
      </c>
      <c r="B40" s="19">
        <v>24</v>
      </c>
      <c r="C40" s="55" t="str">
        <f>IF(Протокол!C56&lt;&gt;0,"*","")</f>
        <v/>
      </c>
      <c r="D40" s="68">
        <f>Протокол!D56</f>
        <v>17.600000000000001</v>
      </c>
      <c r="E40" s="68">
        <f>Протокол!E56</f>
        <v>0</v>
      </c>
      <c r="F40" s="68">
        <f>Протокол!F56</f>
        <v>0</v>
      </c>
      <c r="G40" s="67">
        <f>Протокол!G56</f>
        <v>598</v>
      </c>
      <c r="H40" s="67">
        <f>Протокол!H56</f>
        <v>591</v>
      </c>
      <c r="I40" s="67">
        <f>Протокол!I56</f>
        <v>87.04</v>
      </c>
      <c r="J40" s="67">
        <f>Протокол!J56</f>
        <v>56.71</v>
      </c>
      <c r="K40" s="65">
        <f>Протокол!K56</f>
        <v>520</v>
      </c>
      <c r="L40" s="65">
        <f>Протокол!L56</f>
        <v>339</v>
      </c>
    </row>
    <row r="41" spans="1:12" s="20" customFormat="1">
      <c r="A41" s="36">
        <f>Протокол!B57</f>
        <v>42372</v>
      </c>
      <c r="B41" s="19">
        <v>24</v>
      </c>
      <c r="C41" s="55" t="str">
        <f>IF(Протокол!C57&lt;&gt;0,"*","")</f>
        <v/>
      </c>
      <c r="D41" s="68">
        <f>Протокол!D57</f>
        <v>18</v>
      </c>
      <c r="E41" s="68">
        <f>Протокол!E57</f>
        <v>0</v>
      </c>
      <c r="F41" s="68">
        <f>Протокол!F57</f>
        <v>0</v>
      </c>
      <c r="G41" s="67">
        <f>Протокол!G57</f>
        <v>597</v>
      </c>
      <c r="H41" s="67">
        <f>Протокол!H57</f>
        <v>589</v>
      </c>
      <c r="I41" s="67">
        <f>Протокол!I57</f>
        <v>87.63</v>
      </c>
      <c r="J41" s="67">
        <f>Протокол!J57</f>
        <v>56.480000000000004</v>
      </c>
      <c r="K41" s="65">
        <f>Протокол!K57</f>
        <v>524</v>
      </c>
      <c r="L41" s="65">
        <f>Протокол!L57</f>
        <v>337</v>
      </c>
    </row>
    <row r="42" spans="1:12" s="20" customFormat="1">
      <c r="A42" s="36">
        <f>Протокол!B58</f>
        <v>42373</v>
      </c>
      <c r="B42" s="19">
        <v>24</v>
      </c>
      <c r="C42" s="55" t="str">
        <f>IF(Протокол!C58&lt;&gt;0,"*","")</f>
        <v/>
      </c>
      <c r="D42" s="68">
        <f>Протокол!D58</f>
        <v>16.8</v>
      </c>
      <c r="E42" s="68">
        <f>Протокол!E58</f>
        <v>0</v>
      </c>
      <c r="F42" s="68">
        <f>Протокол!F58</f>
        <v>0</v>
      </c>
      <c r="G42" s="67">
        <f>Протокол!G58</f>
        <v>600</v>
      </c>
      <c r="H42" s="67">
        <f>Протокол!H58</f>
        <v>593</v>
      </c>
      <c r="I42" s="67">
        <f>Протокол!I58</f>
        <v>83.3</v>
      </c>
      <c r="J42" s="67">
        <f>Протокол!J58</f>
        <v>54.27</v>
      </c>
      <c r="K42" s="65">
        <f>Протокол!K58</f>
        <v>500</v>
      </c>
      <c r="L42" s="65">
        <f>Протокол!L58</f>
        <v>326</v>
      </c>
    </row>
    <row r="43" spans="1:12" s="20" customFormat="1">
      <c r="A43" s="36">
        <f>Протокол!B59</f>
        <v>42374</v>
      </c>
      <c r="B43" s="19">
        <v>24</v>
      </c>
      <c r="C43" s="55" t="str">
        <f>IF(Протокол!C59&lt;&gt;0,"*","")</f>
        <v/>
      </c>
      <c r="D43" s="68">
        <f>Протокол!D59</f>
        <v>17.600000000000001</v>
      </c>
      <c r="E43" s="68">
        <f>Протокол!E59</f>
        <v>0</v>
      </c>
      <c r="F43" s="68">
        <f>Протокол!F59</f>
        <v>0</v>
      </c>
      <c r="G43" s="67">
        <f>Протокол!G59</f>
        <v>599</v>
      </c>
      <c r="H43" s="67">
        <f>Протокол!H59</f>
        <v>592</v>
      </c>
      <c r="I43" s="67">
        <f>Протокол!I59</f>
        <v>86.350000000000009</v>
      </c>
      <c r="J43" s="67">
        <f>Протокол!J59</f>
        <v>56.120000000000005</v>
      </c>
      <c r="K43" s="65">
        <f>Протокол!K59</f>
        <v>517</v>
      </c>
      <c r="L43" s="65">
        <f>Протокол!L59</f>
        <v>337</v>
      </c>
    </row>
    <row r="44" spans="1:12" s="20" customFormat="1">
      <c r="A44" s="36">
        <f>Протокол!B60</f>
        <v>42375</v>
      </c>
      <c r="B44" s="19">
        <v>24</v>
      </c>
      <c r="C44" s="55" t="str">
        <f>IF(Протокол!C60&lt;&gt;0,"*","")</f>
        <v/>
      </c>
      <c r="D44" s="68">
        <f>Протокол!D60</f>
        <v>17.5</v>
      </c>
      <c r="E44" s="68">
        <f>Протокол!E60</f>
        <v>0</v>
      </c>
      <c r="F44" s="68">
        <f>Протокол!F60</f>
        <v>0</v>
      </c>
      <c r="G44" s="67">
        <f>Протокол!G60</f>
        <v>599</v>
      </c>
      <c r="H44" s="67">
        <f>Протокол!H60</f>
        <v>592</v>
      </c>
      <c r="I44" s="67">
        <f>Протокол!I60</f>
        <v>83.84</v>
      </c>
      <c r="J44" s="67">
        <f>Протокол!J60</f>
        <v>53.72</v>
      </c>
      <c r="K44" s="65">
        <f>Протокол!K60</f>
        <v>502</v>
      </c>
      <c r="L44" s="65">
        <f>Протокол!L60</f>
        <v>321</v>
      </c>
    </row>
    <row r="45" spans="1:12" s="20" customFormat="1">
      <c r="A45" s="36">
        <f>Протокол!B61</f>
        <v>42376</v>
      </c>
      <c r="B45" s="19">
        <v>24</v>
      </c>
      <c r="C45" s="55" t="str">
        <f>IF(Протокол!C61&lt;&gt;0,"*","")</f>
        <v/>
      </c>
      <c r="D45" s="68">
        <f>Протокол!D61</f>
        <v>17.2</v>
      </c>
      <c r="E45" s="68">
        <f>Протокол!E61</f>
        <v>0</v>
      </c>
      <c r="F45" s="68">
        <f>Протокол!F61</f>
        <v>0</v>
      </c>
      <c r="G45" s="67">
        <f>Протокол!G61</f>
        <v>599</v>
      </c>
      <c r="H45" s="67">
        <f>Протокол!H61</f>
        <v>592</v>
      </c>
      <c r="I45" s="67">
        <f>Протокол!I61</f>
        <v>85.74</v>
      </c>
      <c r="J45" s="67">
        <f>Протокол!J61</f>
        <v>56.09</v>
      </c>
      <c r="K45" s="65">
        <f>Протокол!K61</f>
        <v>514</v>
      </c>
      <c r="L45" s="65">
        <f>Протокол!L61</f>
        <v>336</v>
      </c>
    </row>
    <row r="46" spans="1:12" s="20" customFormat="1">
      <c r="A46" s="36">
        <f>Протокол!B62</f>
        <v>42377</v>
      </c>
      <c r="B46" s="19">
        <v>24</v>
      </c>
      <c r="C46" s="55" t="str">
        <f>IF(Протокол!C62&lt;&gt;0,"*","")</f>
        <v/>
      </c>
      <c r="D46" s="68">
        <f>Протокол!D62</f>
        <v>17.2</v>
      </c>
      <c r="E46" s="68">
        <f>Протокол!E62</f>
        <v>0</v>
      </c>
      <c r="F46" s="68">
        <f>Протокол!F62</f>
        <v>0</v>
      </c>
      <c r="G46" s="67">
        <f>Протокол!G62</f>
        <v>600</v>
      </c>
      <c r="H46" s="67">
        <f>Протокол!H62</f>
        <v>592</v>
      </c>
      <c r="I46" s="67">
        <f>Протокол!I62</f>
        <v>85.11</v>
      </c>
      <c r="J46" s="67">
        <f>Протокол!J62</f>
        <v>55.39</v>
      </c>
      <c r="K46" s="65">
        <f>Протокол!K62</f>
        <v>510</v>
      </c>
      <c r="L46" s="65">
        <f>Протокол!L62</f>
        <v>333</v>
      </c>
    </row>
    <row r="47" spans="1:12" s="20" customFormat="1">
      <c r="A47" s="36">
        <f>Протокол!B63</f>
        <v>42378</v>
      </c>
      <c r="B47" s="19">
        <v>24</v>
      </c>
      <c r="C47" s="55" t="str">
        <f>IF(Протокол!C63&lt;&gt;0,"*","")</f>
        <v/>
      </c>
      <c r="D47" s="68">
        <f>Протокол!D63</f>
        <v>16.100000000000001</v>
      </c>
      <c r="E47" s="68">
        <f>Протокол!E63</f>
        <v>0</v>
      </c>
      <c r="F47" s="68">
        <f>Протокол!F63</f>
        <v>0</v>
      </c>
      <c r="G47" s="67">
        <f>Протокол!G63</f>
        <v>601</v>
      </c>
      <c r="H47" s="67">
        <f>Протокол!H63</f>
        <v>595</v>
      </c>
      <c r="I47" s="67">
        <f>Протокол!I63</f>
        <v>80.77</v>
      </c>
      <c r="J47" s="67">
        <f>Протокол!J63</f>
        <v>53.2</v>
      </c>
      <c r="K47" s="65">
        <f>Протокол!K63</f>
        <v>486</v>
      </c>
      <c r="L47" s="65">
        <f>Протокол!L63</f>
        <v>320</v>
      </c>
    </row>
    <row r="48" spans="1:12" s="20" customFormat="1">
      <c r="A48" s="36">
        <f>Протокол!B64</f>
        <v>42379</v>
      </c>
      <c r="B48" s="19">
        <v>24</v>
      </c>
      <c r="C48" s="55" t="str">
        <f>IF(Протокол!C64&lt;&gt;0,"*","")</f>
        <v/>
      </c>
      <c r="D48" s="68">
        <f>Протокол!D64</f>
        <v>15.4</v>
      </c>
      <c r="E48" s="68">
        <f>Протокол!E64</f>
        <v>0</v>
      </c>
      <c r="F48" s="68">
        <f>Протокол!F64</f>
        <v>0</v>
      </c>
      <c r="G48" s="67">
        <f>Протокол!G64</f>
        <v>601</v>
      </c>
      <c r="H48" s="67">
        <f>Протокол!H64</f>
        <v>595</v>
      </c>
      <c r="I48" s="67">
        <f>Протокол!I64</f>
        <v>77.13</v>
      </c>
      <c r="J48" s="67">
        <f>Протокол!J64</f>
        <v>50.99</v>
      </c>
      <c r="K48" s="65">
        <f>Протокол!K64</f>
        <v>464</v>
      </c>
      <c r="L48" s="65">
        <f>Протокол!L64</f>
        <v>306</v>
      </c>
    </row>
    <row r="49" spans="1:12" s="20" customFormat="1">
      <c r="A49" s="36">
        <f>Протокол!B65</f>
        <v>42380</v>
      </c>
      <c r="B49" s="19">
        <v>24</v>
      </c>
      <c r="C49" s="55" t="str">
        <f>IF(Протокол!C65&lt;&gt;0,"*","")</f>
        <v/>
      </c>
      <c r="D49" s="68">
        <f>Протокол!D65</f>
        <v>13</v>
      </c>
      <c r="E49" s="68">
        <f>Протокол!E65</f>
        <v>0</v>
      </c>
      <c r="F49" s="68">
        <f>Протокол!F65</f>
        <v>0</v>
      </c>
      <c r="G49" s="67">
        <f>Протокол!G65</f>
        <v>600</v>
      </c>
      <c r="H49" s="67">
        <f>Протокол!H65</f>
        <v>598</v>
      </c>
      <c r="I49" s="67">
        <f>Протокол!I65</f>
        <v>70.210000000000008</v>
      </c>
      <c r="J49" s="67">
        <f>Протокол!J65</f>
        <v>47.96</v>
      </c>
      <c r="K49" s="65">
        <f>Протокол!K65</f>
        <v>421</v>
      </c>
      <c r="L49" s="65">
        <f>Протокол!L65</f>
        <v>288</v>
      </c>
    </row>
    <row r="50" spans="1:12" s="20" customFormat="1">
      <c r="A50" s="36">
        <f>Протокол!B66</f>
        <v>42381</v>
      </c>
      <c r="B50" s="19">
        <v>24</v>
      </c>
      <c r="C50" s="55" t="str">
        <f>IF(Протокол!C66&lt;&gt;0,"*","")</f>
        <v/>
      </c>
      <c r="D50" s="68">
        <f>Протокол!D66</f>
        <v>13.3</v>
      </c>
      <c r="E50" s="68">
        <f>Протокол!E66</f>
        <v>0</v>
      </c>
      <c r="F50" s="68">
        <f>Протокол!F66</f>
        <v>0</v>
      </c>
      <c r="G50" s="67">
        <f>Протокол!G66</f>
        <v>600</v>
      </c>
      <c r="H50" s="67">
        <f>Протокол!H66</f>
        <v>596</v>
      </c>
      <c r="I50" s="67">
        <f>Протокол!I66</f>
        <v>72.23</v>
      </c>
      <c r="J50" s="67">
        <f>Протокол!J66</f>
        <v>49.47</v>
      </c>
      <c r="K50" s="65">
        <f>Протокол!K66</f>
        <v>434</v>
      </c>
      <c r="L50" s="65">
        <f>Протокол!L66</f>
        <v>297</v>
      </c>
    </row>
    <row r="51" spans="1:12" s="20" customFormat="1">
      <c r="A51" s="36">
        <f>Протокол!B67</f>
        <v>42382</v>
      </c>
      <c r="B51" s="19">
        <v>24</v>
      </c>
      <c r="C51" s="55" t="str">
        <f>IF(Протокол!C67&lt;&gt;0,"*","")</f>
        <v/>
      </c>
      <c r="D51" s="68">
        <f>Протокол!D67</f>
        <v>15.5</v>
      </c>
      <c r="E51" s="68">
        <f>Протокол!E67</f>
        <v>0</v>
      </c>
      <c r="F51" s="68">
        <f>Протокол!F67</f>
        <v>0</v>
      </c>
      <c r="G51" s="67">
        <f>Протокол!G67</f>
        <v>601</v>
      </c>
      <c r="H51" s="67">
        <f>Протокол!H67</f>
        <v>596</v>
      </c>
      <c r="I51" s="67">
        <f>Протокол!I67</f>
        <v>79.010000000000005</v>
      </c>
      <c r="J51" s="67">
        <f>Протокол!J67</f>
        <v>52.52</v>
      </c>
      <c r="K51" s="65">
        <f>Протокол!K67</f>
        <v>474</v>
      </c>
      <c r="L51" s="65">
        <f>Протокол!L67</f>
        <v>316</v>
      </c>
    </row>
    <row r="52" spans="1:12" s="20" customFormat="1">
      <c r="A52" s="36">
        <f>Протокол!B68</f>
        <v>42383</v>
      </c>
      <c r="B52" s="19">
        <v>24</v>
      </c>
      <c r="C52" s="55" t="str">
        <f>IF(Протокол!C68&lt;&gt;0,"*","")</f>
        <v/>
      </c>
      <c r="D52" s="68">
        <f>Протокол!D68</f>
        <v>15.3</v>
      </c>
      <c r="E52" s="68">
        <f>Протокол!E68</f>
        <v>0</v>
      </c>
      <c r="F52" s="68">
        <f>Протокол!F68</f>
        <v>0</v>
      </c>
      <c r="G52" s="67">
        <f>Протокол!G68</f>
        <v>602</v>
      </c>
      <c r="H52" s="67">
        <f>Протокол!H68</f>
        <v>597</v>
      </c>
      <c r="I52" s="67">
        <f>Протокол!I68</f>
        <v>79.08</v>
      </c>
      <c r="J52" s="67">
        <f>Протокол!J68</f>
        <v>53.01</v>
      </c>
      <c r="K52" s="65">
        <f>Протокол!K68</f>
        <v>477</v>
      </c>
      <c r="L52" s="65">
        <f>Протокол!L68</f>
        <v>319</v>
      </c>
    </row>
    <row r="53" spans="1:12" s="20" customFormat="1">
      <c r="A53" s="36">
        <f>Протокол!B69</f>
        <v>42384</v>
      </c>
      <c r="B53" s="19">
        <v>24</v>
      </c>
      <c r="C53" s="55" t="str">
        <f>IF(Протокол!C69&lt;&gt;0,"*","")</f>
        <v/>
      </c>
      <c r="D53" s="68">
        <f>Протокол!D69</f>
        <v>15.3</v>
      </c>
      <c r="E53" s="68">
        <f>Протокол!E69</f>
        <v>0</v>
      </c>
      <c r="F53" s="68">
        <f>Протокол!F69</f>
        <v>0</v>
      </c>
      <c r="G53" s="67">
        <f>Протокол!G69</f>
        <v>599</v>
      </c>
      <c r="H53" s="67">
        <f>Протокол!H69</f>
        <v>593</v>
      </c>
      <c r="I53" s="67">
        <f>Протокол!I69</f>
        <v>79.040000000000006</v>
      </c>
      <c r="J53" s="67">
        <f>Протокол!J69</f>
        <v>52.67</v>
      </c>
      <c r="K53" s="65">
        <f>Протокол!K69</f>
        <v>473</v>
      </c>
      <c r="L53" s="65">
        <f>Протокол!L69</f>
        <v>316</v>
      </c>
    </row>
    <row r="54" spans="1:12" s="20" customFormat="1">
      <c r="A54" s="36">
        <f>Протокол!B70</f>
        <v>42385</v>
      </c>
      <c r="B54" s="19">
        <v>24</v>
      </c>
      <c r="C54" s="55" t="str">
        <f>IF(Протокол!C70&lt;&gt;0,"*","")</f>
        <v/>
      </c>
      <c r="D54" s="68">
        <f>Протокол!D70</f>
        <v>14.100000000000001</v>
      </c>
      <c r="E54" s="68">
        <f>Протокол!E70</f>
        <v>0</v>
      </c>
      <c r="F54" s="68">
        <f>Протокол!F70</f>
        <v>0</v>
      </c>
      <c r="G54" s="67">
        <f>Протокол!G70</f>
        <v>602</v>
      </c>
      <c r="H54" s="67">
        <f>Протокол!H70</f>
        <v>598</v>
      </c>
      <c r="I54" s="67">
        <f>Протокол!I70</f>
        <v>74.87</v>
      </c>
      <c r="J54" s="67">
        <f>Протокол!J70</f>
        <v>50.77</v>
      </c>
      <c r="K54" s="65">
        <f>Протокол!K70</f>
        <v>451</v>
      </c>
      <c r="L54" s="65">
        <f>Протокол!L70</f>
        <v>306</v>
      </c>
    </row>
    <row r="55" spans="1:12" s="20" customFormat="1">
      <c r="A55" s="36">
        <f>Протокол!B71</f>
        <v>42386</v>
      </c>
      <c r="B55" s="19">
        <v>24</v>
      </c>
      <c r="C55" s="55" t="str">
        <f>IF(Протокол!C71&lt;&gt;0,"*","")</f>
        <v/>
      </c>
      <c r="D55" s="68">
        <f>Протокол!D71</f>
        <v>16.100000000000001</v>
      </c>
      <c r="E55" s="68">
        <f>Протокол!E71</f>
        <v>0</v>
      </c>
      <c r="F55" s="68">
        <f>Протокол!F71</f>
        <v>0</v>
      </c>
      <c r="G55" s="67">
        <f>Протокол!G71</f>
        <v>609</v>
      </c>
      <c r="H55" s="67">
        <f>Протокол!H71</f>
        <v>603</v>
      </c>
      <c r="I55" s="67">
        <f>Протокол!I71</f>
        <v>79.3</v>
      </c>
      <c r="J55" s="67">
        <f>Протокол!J71</f>
        <v>52.2</v>
      </c>
      <c r="K55" s="65">
        <f>Протокол!K71</f>
        <v>483</v>
      </c>
      <c r="L55" s="65">
        <f>Протокол!L71</f>
        <v>318</v>
      </c>
    </row>
    <row r="56" spans="1:12" s="20" customFormat="1">
      <c r="A56" s="36">
        <f>Протокол!B72</f>
        <v>42387</v>
      </c>
      <c r="B56" s="19">
        <v>24</v>
      </c>
      <c r="C56" s="55" t="str">
        <f>IF(Протокол!C72&lt;&gt;0,"*","")</f>
        <v/>
      </c>
      <c r="D56" s="68">
        <f>Протокол!D72</f>
        <v>16.3</v>
      </c>
      <c r="E56" s="68">
        <f>Протокол!E72</f>
        <v>0</v>
      </c>
      <c r="F56" s="68">
        <f>Протокол!F72</f>
        <v>0</v>
      </c>
      <c r="G56" s="67">
        <f>Протокол!G72</f>
        <v>603</v>
      </c>
      <c r="H56" s="67">
        <f>Протокол!H72</f>
        <v>597</v>
      </c>
      <c r="I56" s="67">
        <f>Протокол!I72</f>
        <v>80.61</v>
      </c>
      <c r="J56" s="67">
        <f>Протокол!J72</f>
        <v>52.78</v>
      </c>
      <c r="K56" s="65">
        <f>Протокол!K72</f>
        <v>486</v>
      </c>
      <c r="L56" s="65">
        <f>Протокол!L72</f>
        <v>318</v>
      </c>
    </row>
    <row r="57" spans="1:12" s="20" customFormat="1" ht="13.5" thickBot="1">
      <c r="A57" s="36">
        <f>Протокол!B73</f>
        <v>42388</v>
      </c>
      <c r="B57" s="19">
        <v>24</v>
      </c>
      <c r="C57" s="55" t="str">
        <f>IF(Протокол!C73&lt;&gt;0,"*","")</f>
        <v/>
      </c>
      <c r="D57" s="68">
        <f>Протокол!D73</f>
        <v>16.100000000000001</v>
      </c>
      <c r="E57" s="68">
        <f>Протокол!E73</f>
        <v>0</v>
      </c>
      <c r="F57" s="68">
        <f>Протокол!F73</f>
        <v>0</v>
      </c>
      <c r="G57" s="67">
        <f>Протокол!G73</f>
        <v>602</v>
      </c>
      <c r="H57" s="67">
        <f>Протокол!H73</f>
        <v>596</v>
      </c>
      <c r="I57" s="67">
        <f>Протокол!I73</f>
        <v>80.02</v>
      </c>
      <c r="J57" s="67">
        <f>Протокол!J73</f>
        <v>52.65</v>
      </c>
      <c r="K57" s="65">
        <f>Протокол!K73</f>
        <v>482</v>
      </c>
      <c r="L57" s="65">
        <f>Протокол!L73</f>
        <v>316</v>
      </c>
    </row>
    <row r="58" spans="1:12" s="20" customFormat="1">
      <c r="A58" s="21" t="s">
        <v>6</v>
      </c>
      <c r="B58" s="22">
        <f>AVERAGE(B8:B57)</f>
        <v>24</v>
      </c>
      <c r="C58" s="56"/>
      <c r="D58" s="74">
        <f>Протокол!P75</f>
        <v>14.305000000000003</v>
      </c>
      <c r="E58" s="75">
        <f>Протокол!Q75</f>
        <v>0</v>
      </c>
      <c r="F58" s="76">
        <f>Протокол!R75</f>
        <v>0</v>
      </c>
      <c r="G58" s="71">
        <f>Протокол!S75</f>
        <v>594.70000000000005</v>
      </c>
      <c r="H58" s="72">
        <f>Протокол!T75</f>
        <v>589.95000000000005</v>
      </c>
      <c r="I58" s="71">
        <f>Протокол!U75</f>
        <v>76.642750000000007</v>
      </c>
      <c r="J58" s="72">
        <f>Протокол!V75</f>
        <v>51.955500000000008</v>
      </c>
      <c r="K58" s="57">
        <f>Протокол!W75</f>
        <v>456.45</v>
      </c>
      <c r="L58" s="58">
        <f>Протокол!X75</f>
        <v>309.42500000000001</v>
      </c>
    </row>
    <row r="59" spans="1:12" s="20" customFormat="1" ht="13.5" thickBot="1">
      <c r="A59" s="23" t="s">
        <v>7</v>
      </c>
      <c r="B59" s="81">
        <f>SUM(B8:B57)</f>
        <v>1200</v>
      </c>
      <c r="C59" s="28"/>
      <c r="D59" s="77">
        <f>Протокол!P76</f>
        <v>572.20000000000016</v>
      </c>
      <c r="E59" s="78">
        <f>Протокол!Q76</f>
        <v>0</v>
      </c>
      <c r="F59" s="61">
        <f>Протокол!R76</f>
        <v>0</v>
      </c>
      <c r="G59" s="73">
        <f>Протокол!S76</f>
        <v>23788</v>
      </c>
      <c r="H59" s="64">
        <f>Протокол!T76</f>
        <v>23598</v>
      </c>
      <c r="I59" s="46"/>
      <c r="J59" s="27"/>
      <c r="K59" s="79">
        <f>Протокол!W76</f>
        <v>18258</v>
      </c>
      <c r="L59" s="80">
        <f>Протокол!X76</f>
        <v>12377</v>
      </c>
    </row>
    <row r="60" spans="1:12" customFormat="1"/>
  </sheetData>
  <phoneticPr fontId="0" type="noConversion"/>
  <pageMargins left="0.53" right="0.17" top="0.19" bottom="0.22" header="0.17" footer="0.17"/>
  <pageSetup paperSize="9" scale="77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X83"/>
  <sheetViews>
    <sheetView topLeftCell="A13" zoomScale="85" zoomScaleNormal="100" workbookViewId="0">
      <selection activeCell="D22" sqref="D22:L22"/>
    </sheetView>
  </sheetViews>
  <sheetFormatPr defaultRowHeight="12.75"/>
  <cols>
    <col min="1" max="1" width="9.85546875" style="33" customWidth="1"/>
    <col min="2" max="2" width="9.42578125" style="4" customWidth="1"/>
    <col min="3" max="12" width="6.7109375" style="4" customWidth="1"/>
    <col min="13" max="13" width="6.42578125" style="4" customWidth="1"/>
    <col min="14" max="24" width="6.7109375" style="4" customWidth="1"/>
    <col min="25" max="16384" width="9.140625" style="4"/>
  </cols>
  <sheetData>
    <row r="1" spans="1:16">
      <c r="A1" s="34" t="s">
        <v>17</v>
      </c>
      <c r="B1" s="30"/>
      <c r="C1" s="32"/>
      <c r="D1" s="32"/>
      <c r="E1" s="32"/>
      <c r="F1" s="32"/>
      <c r="G1" s="30"/>
      <c r="H1" s="32"/>
      <c r="I1" s="32"/>
      <c r="J1" s="32"/>
      <c r="K1" s="32"/>
      <c r="L1" s="30"/>
    </row>
    <row r="2" spans="1:16">
      <c r="A2" s="30">
        <v>1</v>
      </c>
      <c r="B2" s="2" t="s">
        <v>22</v>
      </c>
      <c r="C2" s="35">
        <v>201</v>
      </c>
      <c r="G2" s="4" t="s">
        <v>46</v>
      </c>
    </row>
    <row r="3" spans="1:16">
      <c r="A3" s="30">
        <v>2</v>
      </c>
      <c r="B3" s="2" t="s">
        <v>14</v>
      </c>
      <c r="C3" s="35">
        <v>2</v>
      </c>
      <c r="G3" s="4" t="s">
        <v>47</v>
      </c>
    </row>
    <row r="4" spans="1:16">
      <c r="A4" s="30">
        <v>3</v>
      </c>
      <c r="B4" s="2" t="s">
        <v>13</v>
      </c>
      <c r="C4" s="35">
        <v>1</v>
      </c>
      <c r="G4" s="4" t="s">
        <v>48</v>
      </c>
    </row>
    <row r="5" spans="1:16">
      <c r="A5" s="30"/>
      <c r="B5" s="2"/>
      <c r="C5" s="35"/>
    </row>
    <row r="6" spans="1:16">
      <c r="A6" s="30">
        <v>21</v>
      </c>
      <c r="B6" s="2" t="s">
        <v>23</v>
      </c>
      <c r="C6" s="35" t="s">
        <v>69</v>
      </c>
      <c r="G6" s="4" t="s">
        <v>24</v>
      </c>
      <c r="P6" s="10"/>
    </row>
    <row r="7" spans="1:16">
      <c r="A7" s="30">
        <v>22</v>
      </c>
      <c r="B7" s="2" t="s">
        <v>25</v>
      </c>
      <c r="C7" s="35">
        <v>7162037</v>
      </c>
      <c r="G7" s="4" t="s">
        <v>26</v>
      </c>
      <c r="P7" s="10"/>
    </row>
    <row r="8" spans="1:16">
      <c r="A8" s="30">
        <v>23</v>
      </c>
      <c r="B8" s="2" t="s">
        <v>0</v>
      </c>
      <c r="C8" s="35">
        <v>160120</v>
      </c>
      <c r="G8" s="4" t="s">
        <v>27</v>
      </c>
      <c r="P8" s="41"/>
    </row>
    <row r="9" spans="1:16">
      <c r="A9" s="30">
        <v>24</v>
      </c>
      <c r="B9" s="2" t="s">
        <v>28</v>
      </c>
      <c r="C9" s="35">
        <v>152500</v>
      </c>
      <c r="G9" s="4" t="s">
        <v>68</v>
      </c>
      <c r="P9" s="41"/>
    </row>
    <row r="10" spans="1:16">
      <c r="A10" s="30">
        <v>25</v>
      </c>
      <c r="B10" s="2" t="s">
        <v>13</v>
      </c>
      <c r="C10" s="35">
        <v>1512</v>
      </c>
      <c r="G10" s="4" t="s">
        <v>29</v>
      </c>
      <c r="P10" s="10"/>
    </row>
    <row r="11" spans="1:16">
      <c r="A11" s="30">
        <v>26</v>
      </c>
      <c r="B11" s="2" t="s">
        <v>30</v>
      </c>
      <c r="C11" s="35">
        <v>151201</v>
      </c>
      <c r="G11" s="4" t="s">
        <v>31</v>
      </c>
      <c r="P11" s="41"/>
    </row>
    <row r="12" spans="1:16">
      <c r="A12" s="30">
        <v>27</v>
      </c>
      <c r="B12" s="2" t="s">
        <v>32</v>
      </c>
      <c r="C12" s="35">
        <v>160119</v>
      </c>
      <c r="G12" s="4" t="s">
        <v>33</v>
      </c>
      <c r="P12" s="41"/>
    </row>
    <row r="13" spans="1:16">
      <c r="A13" s="30"/>
      <c r="B13" s="2"/>
    </row>
    <row r="14" spans="1:16">
      <c r="A14" s="30">
        <v>31</v>
      </c>
      <c r="B14" s="2" t="s">
        <v>34</v>
      </c>
      <c r="C14" s="35"/>
      <c r="G14" s="4" t="s">
        <v>35</v>
      </c>
    </row>
    <row r="15" spans="1:16">
      <c r="A15" s="30">
        <v>32</v>
      </c>
      <c r="B15" s="2" t="s">
        <v>36</v>
      </c>
      <c r="C15" s="35"/>
      <c r="G15" s="4" t="s">
        <v>37</v>
      </c>
    </row>
    <row r="16" spans="1:16">
      <c r="A16" s="30">
        <v>33</v>
      </c>
      <c r="B16" s="2" t="s">
        <v>38</v>
      </c>
      <c r="C16" s="35"/>
      <c r="G16" s="4" t="s">
        <v>39</v>
      </c>
    </row>
    <row r="17" spans="1:24">
      <c r="A17" s="30">
        <v>34</v>
      </c>
      <c r="B17" s="2" t="s">
        <v>40</v>
      </c>
      <c r="C17" s="35"/>
      <c r="G17" s="4" t="s">
        <v>41</v>
      </c>
    </row>
    <row r="18" spans="1:24">
      <c r="A18" s="30">
        <v>35</v>
      </c>
      <c r="B18" s="2" t="s">
        <v>42</v>
      </c>
      <c r="C18" s="35"/>
      <c r="G18" s="4" t="s">
        <v>43</v>
      </c>
    </row>
    <row r="19" spans="1:24">
      <c r="A19" s="30"/>
      <c r="B19" s="2"/>
      <c r="C19" s="35"/>
    </row>
    <row r="20" spans="1:24">
      <c r="A20" s="34" t="s">
        <v>15</v>
      </c>
      <c r="B20" s="30"/>
      <c r="C20" s="32"/>
      <c r="D20" s="32"/>
      <c r="E20" s="32"/>
      <c r="F20" s="30"/>
      <c r="G20" s="32"/>
      <c r="H20" s="32"/>
      <c r="I20" s="32"/>
      <c r="J20" s="32"/>
      <c r="K20" s="30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.5" thickBot="1">
      <c r="A21" s="30"/>
      <c r="B21" s="2" t="s">
        <v>45</v>
      </c>
    </row>
    <row r="22" spans="1:24">
      <c r="A22" s="30"/>
      <c r="B22" s="48" t="s">
        <v>0</v>
      </c>
      <c r="C22" s="14" t="s">
        <v>2</v>
      </c>
      <c r="D22" s="13" t="s">
        <v>50</v>
      </c>
      <c r="E22" s="12" t="s">
        <v>51</v>
      </c>
      <c r="F22" s="14" t="s">
        <v>52</v>
      </c>
      <c r="G22" s="13" t="s">
        <v>53</v>
      </c>
      <c r="H22" s="14" t="s">
        <v>54</v>
      </c>
      <c r="I22" s="13" t="s">
        <v>3</v>
      </c>
      <c r="J22" s="14" t="s">
        <v>4</v>
      </c>
      <c r="K22" s="13" t="s">
        <v>55</v>
      </c>
      <c r="L22" s="14" t="s">
        <v>56</v>
      </c>
      <c r="N22" s="42" t="s">
        <v>49</v>
      </c>
      <c r="O22" s="13" t="s">
        <v>2</v>
      </c>
      <c r="P22" s="13" t="s">
        <v>50</v>
      </c>
      <c r="Q22" s="12" t="s">
        <v>51</v>
      </c>
      <c r="R22" s="14" t="s">
        <v>52</v>
      </c>
      <c r="S22" s="13" t="s">
        <v>53</v>
      </c>
      <c r="T22" s="14" t="s">
        <v>54</v>
      </c>
      <c r="U22" s="13" t="s">
        <v>3</v>
      </c>
      <c r="V22" s="14" t="s">
        <v>4</v>
      </c>
      <c r="W22" s="13" t="s">
        <v>55</v>
      </c>
      <c r="X22" s="14" t="s">
        <v>56</v>
      </c>
    </row>
    <row r="23" spans="1:24">
      <c r="A23" s="34" t="s">
        <v>8</v>
      </c>
      <c r="B23" s="30" t="s">
        <v>10</v>
      </c>
      <c r="C23" s="32" t="s">
        <v>12</v>
      </c>
      <c r="D23" s="32" t="s">
        <v>11</v>
      </c>
      <c r="E23" s="32" t="s">
        <v>57</v>
      </c>
      <c r="F23" s="30" t="s">
        <v>58</v>
      </c>
      <c r="G23" s="32" t="s">
        <v>59</v>
      </c>
      <c r="H23" s="32" t="s">
        <v>60</v>
      </c>
      <c r="I23" s="32" t="s">
        <v>63</v>
      </c>
      <c r="J23" s="32" t="s">
        <v>64</v>
      </c>
      <c r="K23" s="30" t="s">
        <v>61</v>
      </c>
      <c r="L23" s="32" t="s">
        <v>62</v>
      </c>
      <c r="M23" s="20"/>
      <c r="N23" s="32"/>
      <c r="O23" s="32"/>
      <c r="P23" s="32"/>
      <c r="Q23" s="32"/>
      <c r="R23" s="32"/>
      <c r="S23" s="32"/>
      <c r="T23" s="32"/>
      <c r="U23" s="32"/>
      <c r="V23" s="32"/>
      <c r="W23" s="30"/>
      <c r="X23" s="32"/>
    </row>
    <row r="24" spans="1:24" s="20" customFormat="1">
      <c r="A24" s="40" t="s">
        <v>21</v>
      </c>
      <c r="B24" s="36">
        <v>42339</v>
      </c>
      <c r="C24" s="37">
        <v>1052</v>
      </c>
      <c r="D24" s="68">
        <v>0</v>
      </c>
      <c r="E24" s="69">
        <v>0</v>
      </c>
      <c r="F24" s="60">
        <v>0</v>
      </c>
      <c r="G24" s="67">
        <v>0</v>
      </c>
      <c r="H24" s="59">
        <v>0</v>
      </c>
      <c r="I24" s="67">
        <v>200</v>
      </c>
      <c r="J24" s="59">
        <v>200</v>
      </c>
      <c r="K24" s="65">
        <v>0</v>
      </c>
      <c r="L24" s="66">
        <v>0</v>
      </c>
      <c r="N24" s="43">
        <f t="shared" ref="N24:N55" si="0">IF(I24&lt;&gt;200,24,0)</f>
        <v>0</v>
      </c>
      <c r="O24" s="37" t="str">
        <f t="shared" ref="O24:O55" si="1">IF(C24&lt;&gt;0,"*","")</f>
        <v>*</v>
      </c>
      <c r="P24" s="68" t="str">
        <f t="shared" ref="P24:X24" si="2">IF($N24&lt;&gt;0,D24,"")</f>
        <v/>
      </c>
      <c r="Q24" s="69" t="str">
        <f t="shared" si="2"/>
        <v/>
      </c>
      <c r="R24" s="69" t="str">
        <f t="shared" si="2"/>
        <v/>
      </c>
      <c r="S24" s="67" t="str">
        <f t="shared" si="2"/>
        <v/>
      </c>
      <c r="T24" s="59" t="str">
        <f t="shared" si="2"/>
        <v/>
      </c>
      <c r="U24" s="67" t="str">
        <f t="shared" si="2"/>
        <v/>
      </c>
      <c r="V24" s="59" t="str">
        <f t="shared" si="2"/>
        <v/>
      </c>
      <c r="W24" s="65" t="str">
        <f t="shared" si="2"/>
        <v/>
      </c>
      <c r="X24" s="66" t="str">
        <f t="shared" si="2"/>
        <v/>
      </c>
    </row>
    <row r="25" spans="1:24" s="20" customFormat="1">
      <c r="A25" s="40" t="s">
        <v>21</v>
      </c>
      <c r="B25" s="36">
        <v>42340</v>
      </c>
      <c r="C25" s="37">
        <v>1052</v>
      </c>
      <c r="D25" s="68">
        <v>0</v>
      </c>
      <c r="E25" s="69">
        <v>0</v>
      </c>
      <c r="F25" s="60">
        <v>0</v>
      </c>
      <c r="G25" s="67">
        <v>0</v>
      </c>
      <c r="H25" s="59">
        <v>0</v>
      </c>
      <c r="I25" s="67">
        <v>200</v>
      </c>
      <c r="J25" s="59">
        <v>200</v>
      </c>
      <c r="K25" s="65">
        <v>0</v>
      </c>
      <c r="L25" s="66">
        <v>0</v>
      </c>
      <c r="N25" s="43">
        <f t="shared" si="0"/>
        <v>0</v>
      </c>
      <c r="O25" s="37" t="str">
        <f t="shared" si="1"/>
        <v>*</v>
      </c>
      <c r="P25" s="68" t="str">
        <f t="shared" ref="P25" si="3">IF($N25&lt;&gt;0,D25,"")</f>
        <v/>
      </c>
      <c r="Q25" s="69" t="str">
        <f t="shared" ref="Q25" si="4">IF($N25&lt;&gt;0,E25,"")</f>
        <v/>
      </c>
      <c r="R25" s="69" t="str">
        <f t="shared" ref="R25" si="5">IF($N25&lt;&gt;0,F25,"")</f>
        <v/>
      </c>
      <c r="S25" s="67" t="str">
        <f t="shared" ref="S25" si="6">IF($N25&lt;&gt;0,G25,"")</f>
        <v/>
      </c>
      <c r="T25" s="59" t="str">
        <f t="shared" ref="T25" si="7">IF($N25&lt;&gt;0,H25,"")</f>
        <v/>
      </c>
      <c r="U25" s="67" t="str">
        <f t="shared" ref="U25" si="8">IF($N25&lt;&gt;0,I25,"")</f>
        <v/>
      </c>
      <c r="V25" s="59" t="str">
        <f t="shared" ref="V25" si="9">IF($N25&lt;&gt;0,J25,"")</f>
        <v/>
      </c>
      <c r="W25" s="65" t="str">
        <f t="shared" ref="W25" si="10">IF($N25&lt;&gt;0,K25,"")</f>
        <v/>
      </c>
      <c r="X25" s="66" t="str">
        <f t="shared" ref="X25" si="11">IF($N25&lt;&gt;0,L25,"")</f>
        <v/>
      </c>
    </row>
    <row r="26" spans="1:24" s="20" customFormat="1">
      <c r="A26" s="40" t="s">
        <v>21</v>
      </c>
      <c r="B26" s="36">
        <v>42341</v>
      </c>
      <c r="C26" s="37">
        <v>1052</v>
      </c>
      <c r="D26" s="68">
        <v>0</v>
      </c>
      <c r="E26" s="69">
        <v>0</v>
      </c>
      <c r="F26" s="60">
        <v>0</v>
      </c>
      <c r="G26" s="67">
        <v>0</v>
      </c>
      <c r="H26" s="59">
        <v>0</v>
      </c>
      <c r="I26" s="67">
        <v>200</v>
      </c>
      <c r="J26" s="59">
        <v>200</v>
      </c>
      <c r="K26" s="65">
        <v>0</v>
      </c>
      <c r="L26" s="66">
        <v>0</v>
      </c>
      <c r="N26" s="43">
        <f t="shared" si="0"/>
        <v>0</v>
      </c>
      <c r="O26" s="37" t="str">
        <f t="shared" si="1"/>
        <v>*</v>
      </c>
      <c r="P26" s="68" t="str">
        <f t="shared" ref="P26" si="12">IF($N26&lt;&gt;0,D26,"")</f>
        <v/>
      </c>
      <c r="Q26" s="69" t="str">
        <f t="shared" ref="Q26" si="13">IF($N26&lt;&gt;0,E26,"")</f>
        <v/>
      </c>
      <c r="R26" s="69" t="str">
        <f t="shared" ref="R26" si="14">IF($N26&lt;&gt;0,F26,"")</f>
        <v/>
      </c>
      <c r="S26" s="67" t="str">
        <f t="shared" ref="S26" si="15">IF($N26&lt;&gt;0,G26,"")</f>
        <v/>
      </c>
      <c r="T26" s="59" t="str">
        <f t="shared" ref="T26" si="16">IF($N26&lt;&gt;0,H26,"")</f>
        <v/>
      </c>
      <c r="U26" s="67" t="str">
        <f t="shared" ref="U26" si="17">IF($N26&lt;&gt;0,I26,"")</f>
        <v/>
      </c>
      <c r="V26" s="59" t="str">
        <f t="shared" ref="V26" si="18">IF($N26&lt;&gt;0,J26,"")</f>
        <v/>
      </c>
      <c r="W26" s="65" t="str">
        <f t="shared" ref="W26" si="19">IF($N26&lt;&gt;0,K26,"")</f>
        <v/>
      </c>
      <c r="X26" s="66" t="str">
        <f t="shared" ref="X26" si="20">IF($N26&lt;&gt;0,L26,"")</f>
        <v/>
      </c>
    </row>
    <row r="27" spans="1:24" s="20" customFormat="1">
      <c r="A27" s="40" t="s">
        <v>21</v>
      </c>
      <c r="B27" s="36">
        <v>42342</v>
      </c>
      <c r="C27" s="37">
        <v>1052</v>
      </c>
      <c r="D27" s="68">
        <v>0</v>
      </c>
      <c r="E27" s="69">
        <v>0</v>
      </c>
      <c r="F27" s="60">
        <v>0</v>
      </c>
      <c r="G27" s="67">
        <v>0</v>
      </c>
      <c r="H27" s="59">
        <v>0</v>
      </c>
      <c r="I27" s="67">
        <v>200</v>
      </c>
      <c r="J27" s="59">
        <v>200</v>
      </c>
      <c r="K27" s="65">
        <v>0</v>
      </c>
      <c r="L27" s="66">
        <v>0</v>
      </c>
      <c r="N27" s="43">
        <f t="shared" si="0"/>
        <v>0</v>
      </c>
      <c r="O27" s="37" t="str">
        <f t="shared" si="1"/>
        <v>*</v>
      </c>
      <c r="P27" s="68" t="str">
        <f t="shared" ref="P27" si="21">IF($N27&lt;&gt;0,D27,"")</f>
        <v/>
      </c>
      <c r="Q27" s="69" t="str">
        <f t="shared" ref="Q27" si="22">IF($N27&lt;&gt;0,E27,"")</f>
        <v/>
      </c>
      <c r="R27" s="69" t="str">
        <f t="shared" ref="R27" si="23">IF($N27&lt;&gt;0,F27,"")</f>
        <v/>
      </c>
      <c r="S27" s="67" t="str">
        <f t="shared" ref="S27" si="24">IF($N27&lt;&gt;0,G27,"")</f>
        <v/>
      </c>
      <c r="T27" s="59" t="str">
        <f t="shared" ref="T27" si="25">IF($N27&lt;&gt;0,H27,"")</f>
        <v/>
      </c>
      <c r="U27" s="67" t="str">
        <f t="shared" ref="U27" si="26">IF($N27&lt;&gt;0,I27,"")</f>
        <v/>
      </c>
      <c r="V27" s="59" t="str">
        <f t="shared" ref="V27" si="27">IF($N27&lt;&gt;0,J27,"")</f>
        <v/>
      </c>
      <c r="W27" s="65" t="str">
        <f t="shared" ref="W27" si="28">IF($N27&lt;&gt;0,K27,"")</f>
        <v/>
      </c>
      <c r="X27" s="66" t="str">
        <f t="shared" ref="X27" si="29">IF($N27&lt;&gt;0,L27,"")</f>
        <v/>
      </c>
    </row>
    <row r="28" spans="1:24" s="20" customFormat="1">
      <c r="A28" s="40" t="s">
        <v>21</v>
      </c>
      <c r="B28" s="36">
        <v>42343</v>
      </c>
      <c r="C28" s="37">
        <v>1052</v>
      </c>
      <c r="D28" s="68">
        <v>0</v>
      </c>
      <c r="E28" s="69">
        <v>0</v>
      </c>
      <c r="F28" s="60">
        <v>0</v>
      </c>
      <c r="G28" s="67">
        <v>0</v>
      </c>
      <c r="H28" s="59">
        <v>0</v>
      </c>
      <c r="I28" s="67">
        <v>200</v>
      </c>
      <c r="J28" s="59">
        <v>200</v>
      </c>
      <c r="K28" s="65">
        <v>0</v>
      </c>
      <c r="L28" s="66">
        <v>0</v>
      </c>
      <c r="N28" s="43">
        <f t="shared" si="0"/>
        <v>0</v>
      </c>
      <c r="O28" s="37" t="str">
        <f t="shared" si="1"/>
        <v>*</v>
      </c>
      <c r="P28" s="68" t="str">
        <f t="shared" ref="P28" si="30">IF($N28&lt;&gt;0,D28,"")</f>
        <v/>
      </c>
      <c r="Q28" s="69" t="str">
        <f t="shared" ref="Q28" si="31">IF($N28&lt;&gt;0,E28,"")</f>
        <v/>
      </c>
      <c r="R28" s="69" t="str">
        <f t="shared" ref="R28" si="32">IF($N28&lt;&gt;0,F28,"")</f>
        <v/>
      </c>
      <c r="S28" s="67" t="str">
        <f t="shared" ref="S28" si="33">IF($N28&lt;&gt;0,G28,"")</f>
        <v/>
      </c>
      <c r="T28" s="59" t="str">
        <f t="shared" ref="T28" si="34">IF($N28&lt;&gt;0,H28,"")</f>
        <v/>
      </c>
      <c r="U28" s="67" t="str">
        <f t="shared" ref="U28" si="35">IF($N28&lt;&gt;0,I28,"")</f>
        <v/>
      </c>
      <c r="V28" s="59" t="str">
        <f t="shared" ref="V28" si="36">IF($N28&lt;&gt;0,J28,"")</f>
        <v/>
      </c>
      <c r="W28" s="65" t="str">
        <f t="shared" ref="W28" si="37">IF($N28&lt;&gt;0,K28,"")</f>
        <v/>
      </c>
      <c r="X28" s="66" t="str">
        <f t="shared" ref="X28" si="38">IF($N28&lt;&gt;0,L28,"")</f>
        <v/>
      </c>
    </row>
    <row r="29" spans="1:24" s="20" customFormat="1">
      <c r="A29" s="40" t="s">
        <v>21</v>
      </c>
      <c r="B29" s="36">
        <v>42344</v>
      </c>
      <c r="C29" s="37">
        <v>1052</v>
      </c>
      <c r="D29" s="68">
        <v>0</v>
      </c>
      <c r="E29" s="69">
        <v>0</v>
      </c>
      <c r="F29" s="60">
        <v>0</v>
      </c>
      <c r="G29" s="67">
        <v>0</v>
      </c>
      <c r="H29" s="59">
        <v>0</v>
      </c>
      <c r="I29" s="67">
        <v>200</v>
      </c>
      <c r="J29" s="59">
        <v>200</v>
      </c>
      <c r="K29" s="65">
        <v>0</v>
      </c>
      <c r="L29" s="66">
        <v>0</v>
      </c>
      <c r="N29" s="43">
        <f t="shared" si="0"/>
        <v>0</v>
      </c>
      <c r="O29" s="37" t="str">
        <f t="shared" si="1"/>
        <v>*</v>
      </c>
      <c r="P29" s="68" t="str">
        <f t="shared" ref="P29" si="39">IF($N29&lt;&gt;0,D29,"")</f>
        <v/>
      </c>
      <c r="Q29" s="69" t="str">
        <f t="shared" ref="Q29" si="40">IF($N29&lt;&gt;0,E29,"")</f>
        <v/>
      </c>
      <c r="R29" s="69" t="str">
        <f t="shared" ref="R29" si="41">IF($N29&lt;&gt;0,F29,"")</f>
        <v/>
      </c>
      <c r="S29" s="67" t="str">
        <f t="shared" ref="S29" si="42">IF($N29&lt;&gt;0,G29,"")</f>
        <v/>
      </c>
      <c r="T29" s="59" t="str">
        <f t="shared" ref="T29" si="43">IF($N29&lt;&gt;0,H29,"")</f>
        <v/>
      </c>
      <c r="U29" s="67" t="str">
        <f t="shared" ref="U29" si="44">IF($N29&lt;&gt;0,I29,"")</f>
        <v/>
      </c>
      <c r="V29" s="59" t="str">
        <f t="shared" ref="V29" si="45">IF($N29&lt;&gt;0,J29,"")</f>
        <v/>
      </c>
      <c r="W29" s="65" t="str">
        <f t="shared" ref="W29" si="46">IF($N29&lt;&gt;0,K29,"")</f>
        <v/>
      </c>
      <c r="X29" s="66" t="str">
        <f t="shared" ref="X29" si="47">IF($N29&lt;&gt;0,L29,"")</f>
        <v/>
      </c>
    </row>
    <row r="30" spans="1:24" s="20" customFormat="1">
      <c r="A30" s="40" t="s">
        <v>21</v>
      </c>
      <c r="B30" s="36">
        <v>42345</v>
      </c>
      <c r="C30" s="37">
        <v>1052</v>
      </c>
      <c r="D30" s="68">
        <v>0</v>
      </c>
      <c r="E30" s="69">
        <v>0</v>
      </c>
      <c r="F30" s="60">
        <v>0</v>
      </c>
      <c r="G30" s="67">
        <v>0</v>
      </c>
      <c r="H30" s="59">
        <v>0</v>
      </c>
      <c r="I30" s="67">
        <v>200</v>
      </c>
      <c r="J30" s="59">
        <v>200</v>
      </c>
      <c r="K30" s="65">
        <v>0</v>
      </c>
      <c r="L30" s="66">
        <v>0</v>
      </c>
      <c r="N30" s="43">
        <f t="shared" si="0"/>
        <v>0</v>
      </c>
      <c r="O30" s="37" t="str">
        <f t="shared" si="1"/>
        <v>*</v>
      </c>
      <c r="P30" s="68" t="str">
        <f t="shared" ref="P30" si="48">IF($N30&lt;&gt;0,D30,"")</f>
        <v/>
      </c>
      <c r="Q30" s="69" t="str">
        <f t="shared" ref="Q30" si="49">IF($N30&lt;&gt;0,E30,"")</f>
        <v/>
      </c>
      <c r="R30" s="69" t="str">
        <f t="shared" ref="R30" si="50">IF($N30&lt;&gt;0,F30,"")</f>
        <v/>
      </c>
      <c r="S30" s="67" t="str">
        <f t="shared" ref="S30" si="51">IF($N30&lt;&gt;0,G30,"")</f>
        <v/>
      </c>
      <c r="T30" s="59" t="str">
        <f t="shared" ref="T30" si="52">IF($N30&lt;&gt;0,H30,"")</f>
        <v/>
      </c>
      <c r="U30" s="67" t="str">
        <f t="shared" ref="U30" si="53">IF($N30&lt;&gt;0,I30,"")</f>
        <v/>
      </c>
      <c r="V30" s="59" t="str">
        <f t="shared" ref="V30" si="54">IF($N30&lt;&gt;0,J30,"")</f>
        <v/>
      </c>
      <c r="W30" s="65" t="str">
        <f t="shared" ref="W30" si="55">IF($N30&lt;&gt;0,K30,"")</f>
        <v/>
      </c>
      <c r="X30" s="66" t="str">
        <f t="shared" ref="X30" si="56">IF($N30&lt;&gt;0,L30,"")</f>
        <v/>
      </c>
    </row>
    <row r="31" spans="1:24" s="20" customFormat="1">
      <c r="A31" s="40" t="s">
        <v>21</v>
      </c>
      <c r="B31" s="36">
        <v>42346</v>
      </c>
      <c r="C31" s="37">
        <v>1053</v>
      </c>
      <c r="D31" s="68">
        <v>0</v>
      </c>
      <c r="E31" s="69">
        <v>0</v>
      </c>
      <c r="F31" s="60">
        <v>0</v>
      </c>
      <c r="G31" s="67">
        <v>0</v>
      </c>
      <c r="H31" s="59">
        <v>0</v>
      </c>
      <c r="I31" s="67">
        <v>200</v>
      </c>
      <c r="J31" s="59">
        <v>200</v>
      </c>
      <c r="K31" s="65">
        <v>0</v>
      </c>
      <c r="L31" s="66">
        <v>0</v>
      </c>
      <c r="N31" s="43">
        <f t="shared" si="0"/>
        <v>0</v>
      </c>
      <c r="O31" s="37" t="str">
        <f t="shared" si="1"/>
        <v>*</v>
      </c>
      <c r="P31" s="68" t="str">
        <f t="shared" ref="P31" si="57">IF($N31&lt;&gt;0,D31,"")</f>
        <v/>
      </c>
      <c r="Q31" s="69" t="str">
        <f t="shared" ref="Q31" si="58">IF($N31&lt;&gt;0,E31,"")</f>
        <v/>
      </c>
      <c r="R31" s="69" t="str">
        <f t="shared" ref="R31" si="59">IF($N31&lt;&gt;0,F31,"")</f>
        <v/>
      </c>
      <c r="S31" s="67" t="str">
        <f t="shared" ref="S31" si="60">IF($N31&lt;&gt;0,G31,"")</f>
        <v/>
      </c>
      <c r="T31" s="59" t="str">
        <f t="shared" ref="T31" si="61">IF($N31&lt;&gt;0,H31,"")</f>
        <v/>
      </c>
      <c r="U31" s="67" t="str">
        <f t="shared" ref="U31" si="62">IF($N31&lt;&gt;0,I31,"")</f>
        <v/>
      </c>
      <c r="V31" s="59" t="str">
        <f t="shared" ref="V31" si="63">IF($N31&lt;&gt;0,J31,"")</f>
        <v/>
      </c>
      <c r="W31" s="65" t="str">
        <f t="shared" ref="W31" si="64">IF($N31&lt;&gt;0,K31,"")</f>
        <v/>
      </c>
      <c r="X31" s="66" t="str">
        <f t="shared" ref="X31" si="65">IF($N31&lt;&gt;0,L31,"")</f>
        <v/>
      </c>
    </row>
    <row r="32" spans="1:24" s="20" customFormat="1">
      <c r="A32" s="40" t="s">
        <v>21</v>
      </c>
      <c r="B32" s="36">
        <v>42347</v>
      </c>
      <c r="C32" s="37">
        <v>1053</v>
      </c>
      <c r="D32" s="68">
        <v>0</v>
      </c>
      <c r="E32" s="69">
        <v>0</v>
      </c>
      <c r="F32" s="60">
        <v>0</v>
      </c>
      <c r="G32" s="67">
        <v>0</v>
      </c>
      <c r="H32" s="59">
        <v>0</v>
      </c>
      <c r="I32" s="67">
        <v>200</v>
      </c>
      <c r="J32" s="59">
        <v>200</v>
      </c>
      <c r="K32" s="65">
        <v>0</v>
      </c>
      <c r="L32" s="66">
        <v>0</v>
      </c>
      <c r="N32" s="43">
        <f t="shared" si="0"/>
        <v>0</v>
      </c>
      <c r="O32" s="37" t="str">
        <f t="shared" si="1"/>
        <v>*</v>
      </c>
      <c r="P32" s="68" t="str">
        <f t="shared" ref="P32" si="66">IF($N32&lt;&gt;0,D32,"")</f>
        <v/>
      </c>
      <c r="Q32" s="69" t="str">
        <f t="shared" ref="Q32" si="67">IF($N32&lt;&gt;0,E32,"")</f>
        <v/>
      </c>
      <c r="R32" s="69" t="str">
        <f t="shared" ref="R32" si="68">IF($N32&lt;&gt;0,F32,"")</f>
        <v/>
      </c>
      <c r="S32" s="67" t="str">
        <f t="shared" ref="S32" si="69">IF($N32&lt;&gt;0,G32,"")</f>
        <v/>
      </c>
      <c r="T32" s="59" t="str">
        <f t="shared" ref="T32" si="70">IF($N32&lt;&gt;0,H32,"")</f>
        <v/>
      </c>
      <c r="U32" s="67" t="str">
        <f t="shared" ref="U32" si="71">IF($N32&lt;&gt;0,I32,"")</f>
        <v/>
      </c>
      <c r="V32" s="59" t="str">
        <f t="shared" ref="V32" si="72">IF($N32&lt;&gt;0,J32,"")</f>
        <v/>
      </c>
      <c r="W32" s="65" t="str">
        <f t="shared" ref="W32" si="73">IF($N32&lt;&gt;0,K32,"")</f>
        <v/>
      </c>
      <c r="X32" s="66" t="str">
        <f t="shared" ref="X32" si="74">IF($N32&lt;&gt;0,L32,"")</f>
        <v/>
      </c>
    </row>
    <row r="33" spans="1:24" s="20" customFormat="1">
      <c r="A33" s="40" t="s">
        <v>21</v>
      </c>
      <c r="B33" s="36">
        <v>42348</v>
      </c>
      <c r="C33" s="37">
        <v>1052</v>
      </c>
      <c r="D33" s="68">
        <v>0</v>
      </c>
      <c r="E33" s="69">
        <v>0</v>
      </c>
      <c r="F33" s="60">
        <v>0</v>
      </c>
      <c r="G33" s="67">
        <v>0</v>
      </c>
      <c r="H33" s="59">
        <v>0</v>
      </c>
      <c r="I33" s="67">
        <v>200</v>
      </c>
      <c r="J33" s="59">
        <v>200</v>
      </c>
      <c r="K33" s="65">
        <v>0</v>
      </c>
      <c r="L33" s="66">
        <v>0</v>
      </c>
      <c r="N33" s="43">
        <f t="shared" si="0"/>
        <v>0</v>
      </c>
      <c r="O33" s="37" t="str">
        <f t="shared" si="1"/>
        <v>*</v>
      </c>
      <c r="P33" s="68" t="str">
        <f t="shared" ref="P33" si="75">IF($N33&lt;&gt;0,D33,"")</f>
        <v/>
      </c>
      <c r="Q33" s="69" t="str">
        <f t="shared" ref="Q33" si="76">IF($N33&lt;&gt;0,E33,"")</f>
        <v/>
      </c>
      <c r="R33" s="69" t="str">
        <f t="shared" ref="R33" si="77">IF($N33&lt;&gt;0,F33,"")</f>
        <v/>
      </c>
      <c r="S33" s="67" t="str">
        <f t="shared" ref="S33" si="78">IF($N33&lt;&gt;0,G33,"")</f>
        <v/>
      </c>
      <c r="T33" s="59" t="str">
        <f t="shared" ref="T33" si="79">IF($N33&lt;&gt;0,H33,"")</f>
        <v/>
      </c>
      <c r="U33" s="67" t="str">
        <f t="shared" ref="U33" si="80">IF($N33&lt;&gt;0,I33,"")</f>
        <v/>
      </c>
      <c r="V33" s="59" t="str">
        <f t="shared" ref="V33" si="81">IF($N33&lt;&gt;0,J33,"")</f>
        <v/>
      </c>
      <c r="W33" s="65" t="str">
        <f t="shared" ref="W33" si="82">IF($N33&lt;&gt;0,K33,"")</f>
        <v/>
      </c>
      <c r="X33" s="66" t="str">
        <f t="shared" ref="X33" si="83">IF($N33&lt;&gt;0,L33,"")</f>
        <v/>
      </c>
    </row>
    <row r="34" spans="1:24" s="20" customFormat="1">
      <c r="A34" s="40" t="s">
        <v>21</v>
      </c>
      <c r="B34" s="36">
        <v>42349</v>
      </c>
      <c r="C34" s="37">
        <v>1053</v>
      </c>
      <c r="D34" s="68">
        <v>5</v>
      </c>
      <c r="E34" s="69">
        <v>0</v>
      </c>
      <c r="F34" s="60">
        <v>0</v>
      </c>
      <c r="G34" s="67">
        <v>257</v>
      </c>
      <c r="H34" s="59">
        <v>255</v>
      </c>
      <c r="I34" s="67">
        <v>67.89</v>
      </c>
      <c r="J34" s="59">
        <v>47.88</v>
      </c>
      <c r="K34" s="65">
        <v>174</v>
      </c>
      <c r="L34" s="66">
        <v>123</v>
      </c>
      <c r="N34" s="43">
        <f t="shared" si="0"/>
        <v>24</v>
      </c>
      <c r="O34" s="37" t="str">
        <f t="shared" si="1"/>
        <v>*</v>
      </c>
      <c r="P34" s="68">
        <f t="shared" ref="P34" si="84">IF($N34&lt;&gt;0,D34,"")</f>
        <v>5</v>
      </c>
      <c r="Q34" s="69">
        <f t="shared" ref="Q34" si="85">IF($N34&lt;&gt;0,E34,"")</f>
        <v>0</v>
      </c>
      <c r="R34" s="69">
        <f t="shared" ref="R34" si="86">IF($N34&lt;&gt;0,F34,"")</f>
        <v>0</v>
      </c>
      <c r="S34" s="67">
        <f t="shared" ref="S34" si="87">IF($N34&lt;&gt;0,G34,"")</f>
        <v>257</v>
      </c>
      <c r="T34" s="59">
        <f t="shared" ref="T34" si="88">IF($N34&lt;&gt;0,H34,"")</f>
        <v>255</v>
      </c>
      <c r="U34" s="67">
        <f t="shared" ref="U34" si="89">IF($N34&lt;&gt;0,I34,"")</f>
        <v>67.89</v>
      </c>
      <c r="V34" s="59">
        <f t="shared" ref="V34" si="90">IF($N34&lt;&gt;0,J34,"")</f>
        <v>47.88</v>
      </c>
      <c r="W34" s="65">
        <f t="shared" ref="W34" si="91">IF($N34&lt;&gt;0,K34,"")</f>
        <v>174</v>
      </c>
      <c r="X34" s="66">
        <f t="shared" ref="X34" si="92">IF($N34&lt;&gt;0,L34,"")</f>
        <v>123</v>
      </c>
    </row>
    <row r="35" spans="1:24" s="20" customFormat="1">
      <c r="A35" s="40" t="s">
        <v>21</v>
      </c>
      <c r="B35" s="36">
        <v>42350</v>
      </c>
      <c r="C35" s="37">
        <v>0</v>
      </c>
      <c r="D35" s="68">
        <v>11.5</v>
      </c>
      <c r="E35" s="69">
        <v>0</v>
      </c>
      <c r="F35" s="60">
        <v>0</v>
      </c>
      <c r="G35" s="67">
        <v>616</v>
      </c>
      <c r="H35" s="59">
        <v>614</v>
      </c>
      <c r="I35" s="67">
        <v>67.92</v>
      </c>
      <c r="J35" s="59">
        <v>48.78</v>
      </c>
      <c r="K35" s="65">
        <v>418</v>
      </c>
      <c r="L35" s="66">
        <v>300</v>
      </c>
      <c r="N35" s="43">
        <f t="shared" si="0"/>
        <v>24</v>
      </c>
      <c r="O35" s="37" t="str">
        <f t="shared" si="1"/>
        <v/>
      </c>
      <c r="P35" s="68">
        <f t="shared" ref="P35" si="93">IF($N35&lt;&gt;0,D35,"")</f>
        <v>11.5</v>
      </c>
      <c r="Q35" s="69">
        <f t="shared" ref="Q35" si="94">IF($N35&lt;&gt;0,E35,"")</f>
        <v>0</v>
      </c>
      <c r="R35" s="69">
        <f t="shared" ref="R35" si="95">IF($N35&lt;&gt;0,F35,"")</f>
        <v>0</v>
      </c>
      <c r="S35" s="67">
        <f t="shared" ref="S35" si="96">IF($N35&lt;&gt;0,G35,"")</f>
        <v>616</v>
      </c>
      <c r="T35" s="59">
        <f t="shared" ref="T35" si="97">IF($N35&lt;&gt;0,H35,"")</f>
        <v>614</v>
      </c>
      <c r="U35" s="67">
        <f t="shared" ref="U35" si="98">IF($N35&lt;&gt;0,I35,"")</f>
        <v>67.92</v>
      </c>
      <c r="V35" s="59">
        <f t="shared" ref="V35" si="99">IF($N35&lt;&gt;0,J35,"")</f>
        <v>48.78</v>
      </c>
      <c r="W35" s="65">
        <f t="shared" ref="W35" si="100">IF($N35&lt;&gt;0,K35,"")</f>
        <v>418</v>
      </c>
      <c r="X35" s="66">
        <f t="shared" ref="X35" si="101">IF($N35&lt;&gt;0,L35,"")</f>
        <v>300</v>
      </c>
    </row>
    <row r="36" spans="1:24" s="20" customFormat="1">
      <c r="A36" s="40" t="s">
        <v>21</v>
      </c>
      <c r="B36" s="36">
        <v>42351</v>
      </c>
      <c r="C36" s="37">
        <v>0</v>
      </c>
      <c r="D36" s="68">
        <v>11.9</v>
      </c>
      <c r="E36" s="69">
        <v>0</v>
      </c>
      <c r="F36" s="60">
        <v>0</v>
      </c>
      <c r="G36" s="67">
        <v>618</v>
      </c>
      <c r="H36" s="59">
        <v>616</v>
      </c>
      <c r="I36" s="67">
        <v>67.92</v>
      </c>
      <c r="J36" s="59">
        <v>48.17</v>
      </c>
      <c r="K36" s="65">
        <v>420</v>
      </c>
      <c r="L36" s="66">
        <v>298</v>
      </c>
      <c r="N36" s="43">
        <f t="shared" si="0"/>
        <v>24</v>
      </c>
      <c r="O36" s="37" t="str">
        <f t="shared" si="1"/>
        <v/>
      </c>
      <c r="P36" s="68">
        <f t="shared" ref="P36" si="102">IF($N36&lt;&gt;0,D36,"")</f>
        <v>11.9</v>
      </c>
      <c r="Q36" s="69">
        <f t="shared" ref="Q36" si="103">IF($N36&lt;&gt;0,E36,"")</f>
        <v>0</v>
      </c>
      <c r="R36" s="69">
        <f t="shared" ref="R36" si="104">IF($N36&lt;&gt;0,F36,"")</f>
        <v>0</v>
      </c>
      <c r="S36" s="67">
        <f t="shared" ref="S36" si="105">IF($N36&lt;&gt;0,G36,"")</f>
        <v>618</v>
      </c>
      <c r="T36" s="59">
        <f t="shared" ref="T36" si="106">IF($N36&lt;&gt;0,H36,"")</f>
        <v>616</v>
      </c>
      <c r="U36" s="67">
        <f t="shared" ref="U36" si="107">IF($N36&lt;&gt;0,I36,"")</f>
        <v>67.92</v>
      </c>
      <c r="V36" s="59">
        <f t="shared" ref="V36" si="108">IF($N36&lt;&gt;0,J36,"")</f>
        <v>48.17</v>
      </c>
      <c r="W36" s="65">
        <f t="shared" ref="W36" si="109">IF($N36&lt;&gt;0,K36,"")</f>
        <v>420</v>
      </c>
      <c r="X36" s="66">
        <f t="shared" ref="X36" si="110">IF($N36&lt;&gt;0,L36,"")</f>
        <v>298</v>
      </c>
    </row>
    <row r="37" spans="1:24" s="20" customFormat="1">
      <c r="A37" s="40" t="s">
        <v>21</v>
      </c>
      <c r="B37" s="36">
        <v>42352</v>
      </c>
      <c r="C37" s="37">
        <v>0</v>
      </c>
      <c r="D37" s="68">
        <v>10.9</v>
      </c>
      <c r="E37" s="69">
        <v>0</v>
      </c>
      <c r="F37" s="60">
        <v>0</v>
      </c>
      <c r="G37" s="67">
        <v>620</v>
      </c>
      <c r="H37" s="59">
        <v>617</v>
      </c>
      <c r="I37" s="67">
        <v>67.930000000000007</v>
      </c>
      <c r="J37" s="59">
        <v>49.92</v>
      </c>
      <c r="K37" s="65">
        <v>421</v>
      </c>
      <c r="L37" s="66">
        <v>310</v>
      </c>
      <c r="N37" s="43">
        <f t="shared" si="0"/>
        <v>24</v>
      </c>
      <c r="O37" s="37" t="str">
        <f t="shared" si="1"/>
        <v/>
      </c>
      <c r="P37" s="68">
        <f t="shared" ref="P37" si="111">IF($N37&lt;&gt;0,D37,"")</f>
        <v>10.9</v>
      </c>
      <c r="Q37" s="69">
        <f t="shared" ref="Q37" si="112">IF($N37&lt;&gt;0,E37,"")</f>
        <v>0</v>
      </c>
      <c r="R37" s="69">
        <f t="shared" ref="R37" si="113">IF($N37&lt;&gt;0,F37,"")</f>
        <v>0</v>
      </c>
      <c r="S37" s="67">
        <f t="shared" ref="S37" si="114">IF($N37&lt;&gt;0,G37,"")</f>
        <v>620</v>
      </c>
      <c r="T37" s="59">
        <f t="shared" ref="T37" si="115">IF($N37&lt;&gt;0,H37,"")</f>
        <v>617</v>
      </c>
      <c r="U37" s="67">
        <f t="shared" ref="U37" si="116">IF($N37&lt;&gt;0,I37,"")</f>
        <v>67.930000000000007</v>
      </c>
      <c r="V37" s="59">
        <f t="shared" ref="V37" si="117">IF($N37&lt;&gt;0,J37,"")</f>
        <v>49.92</v>
      </c>
      <c r="W37" s="65">
        <f t="shared" ref="W37" si="118">IF($N37&lt;&gt;0,K37,"")</f>
        <v>421</v>
      </c>
      <c r="X37" s="66">
        <f t="shared" ref="X37" si="119">IF($N37&lt;&gt;0,L37,"")</f>
        <v>310</v>
      </c>
    </row>
    <row r="38" spans="1:24" s="20" customFormat="1">
      <c r="A38" s="40" t="s">
        <v>21</v>
      </c>
      <c r="B38" s="36">
        <v>42353</v>
      </c>
      <c r="C38" s="37">
        <v>0</v>
      </c>
      <c r="D38" s="68">
        <v>11.200000000000001</v>
      </c>
      <c r="E38" s="69">
        <v>0</v>
      </c>
      <c r="F38" s="60">
        <v>0</v>
      </c>
      <c r="G38" s="67">
        <v>602</v>
      </c>
      <c r="H38" s="59">
        <v>600</v>
      </c>
      <c r="I38" s="67">
        <v>68.180000000000007</v>
      </c>
      <c r="J38" s="59">
        <v>49.06</v>
      </c>
      <c r="K38" s="65">
        <v>411</v>
      </c>
      <c r="L38" s="66">
        <v>296</v>
      </c>
      <c r="N38" s="43">
        <f t="shared" si="0"/>
        <v>24</v>
      </c>
      <c r="O38" s="37" t="str">
        <f t="shared" si="1"/>
        <v/>
      </c>
      <c r="P38" s="68">
        <f t="shared" ref="P38" si="120">IF($N38&lt;&gt;0,D38,"")</f>
        <v>11.200000000000001</v>
      </c>
      <c r="Q38" s="69">
        <f t="shared" ref="Q38" si="121">IF($N38&lt;&gt;0,E38,"")</f>
        <v>0</v>
      </c>
      <c r="R38" s="69">
        <f t="shared" ref="R38" si="122">IF($N38&lt;&gt;0,F38,"")</f>
        <v>0</v>
      </c>
      <c r="S38" s="67">
        <f t="shared" ref="S38" si="123">IF($N38&lt;&gt;0,G38,"")</f>
        <v>602</v>
      </c>
      <c r="T38" s="59">
        <f t="shared" ref="T38" si="124">IF($N38&lt;&gt;0,H38,"")</f>
        <v>600</v>
      </c>
      <c r="U38" s="67">
        <f t="shared" ref="U38" si="125">IF($N38&lt;&gt;0,I38,"")</f>
        <v>68.180000000000007</v>
      </c>
      <c r="V38" s="59">
        <f t="shared" ref="V38" si="126">IF($N38&lt;&gt;0,J38,"")</f>
        <v>49.06</v>
      </c>
      <c r="W38" s="65">
        <f t="shared" ref="W38" si="127">IF($N38&lt;&gt;0,K38,"")</f>
        <v>411</v>
      </c>
      <c r="X38" s="66">
        <f t="shared" ref="X38" si="128">IF($N38&lt;&gt;0,L38,"")</f>
        <v>296</v>
      </c>
    </row>
    <row r="39" spans="1:24" s="20" customFormat="1">
      <c r="A39" s="40" t="s">
        <v>21</v>
      </c>
      <c r="B39" s="36">
        <v>42354</v>
      </c>
      <c r="C39" s="37">
        <v>0</v>
      </c>
      <c r="D39" s="68">
        <v>12.100000000000001</v>
      </c>
      <c r="E39" s="69">
        <v>0</v>
      </c>
      <c r="F39" s="60">
        <v>0</v>
      </c>
      <c r="G39" s="67">
        <v>605</v>
      </c>
      <c r="H39" s="59">
        <v>602</v>
      </c>
      <c r="I39" s="67">
        <v>70.67</v>
      </c>
      <c r="J39" s="59">
        <v>50.1</v>
      </c>
      <c r="K39" s="65">
        <v>427</v>
      </c>
      <c r="L39" s="66">
        <v>304</v>
      </c>
      <c r="N39" s="43">
        <f t="shared" si="0"/>
        <v>24</v>
      </c>
      <c r="O39" s="37" t="str">
        <f t="shared" si="1"/>
        <v/>
      </c>
      <c r="P39" s="68">
        <f t="shared" ref="P39" si="129">IF($N39&lt;&gt;0,D39,"")</f>
        <v>12.100000000000001</v>
      </c>
      <c r="Q39" s="69">
        <f t="shared" ref="Q39" si="130">IF($N39&lt;&gt;0,E39,"")</f>
        <v>0</v>
      </c>
      <c r="R39" s="69">
        <f t="shared" ref="R39" si="131">IF($N39&lt;&gt;0,F39,"")</f>
        <v>0</v>
      </c>
      <c r="S39" s="67">
        <f t="shared" ref="S39" si="132">IF($N39&lt;&gt;0,G39,"")</f>
        <v>605</v>
      </c>
      <c r="T39" s="59">
        <f t="shared" ref="T39" si="133">IF($N39&lt;&gt;0,H39,"")</f>
        <v>602</v>
      </c>
      <c r="U39" s="67">
        <f t="shared" ref="U39" si="134">IF($N39&lt;&gt;0,I39,"")</f>
        <v>70.67</v>
      </c>
      <c r="V39" s="59">
        <f t="shared" ref="V39" si="135">IF($N39&lt;&gt;0,J39,"")</f>
        <v>50.1</v>
      </c>
      <c r="W39" s="65">
        <f t="shared" ref="W39" si="136">IF($N39&lt;&gt;0,K39,"")</f>
        <v>427</v>
      </c>
      <c r="X39" s="66">
        <f t="shared" ref="X39" si="137">IF($N39&lt;&gt;0,L39,"")</f>
        <v>304</v>
      </c>
    </row>
    <row r="40" spans="1:24" s="20" customFormat="1">
      <c r="A40" s="40" t="s">
        <v>21</v>
      </c>
      <c r="B40" s="36">
        <v>42355</v>
      </c>
      <c r="C40" s="37">
        <v>0</v>
      </c>
      <c r="D40" s="68">
        <v>12.5</v>
      </c>
      <c r="E40" s="69">
        <v>0</v>
      </c>
      <c r="F40" s="60">
        <v>0</v>
      </c>
      <c r="G40" s="67">
        <v>600</v>
      </c>
      <c r="H40" s="59">
        <v>597</v>
      </c>
      <c r="I40" s="67">
        <v>72.17</v>
      </c>
      <c r="J40" s="59">
        <v>50.65</v>
      </c>
      <c r="K40" s="65">
        <v>433</v>
      </c>
      <c r="L40" s="66">
        <v>304</v>
      </c>
      <c r="N40" s="43">
        <f t="shared" si="0"/>
        <v>24</v>
      </c>
      <c r="O40" s="37" t="str">
        <f t="shared" si="1"/>
        <v/>
      </c>
      <c r="P40" s="68">
        <f t="shared" ref="P40" si="138">IF($N40&lt;&gt;0,D40,"")</f>
        <v>12.5</v>
      </c>
      <c r="Q40" s="69">
        <f t="shared" ref="Q40" si="139">IF($N40&lt;&gt;0,E40,"")</f>
        <v>0</v>
      </c>
      <c r="R40" s="69">
        <f t="shared" ref="R40" si="140">IF($N40&lt;&gt;0,F40,"")</f>
        <v>0</v>
      </c>
      <c r="S40" s="67">
        <f t="shared" ref="S40" si="141">IF($N40&lt;&gt;0,G40,"")</f>
        <v>600</v>
      </c>
      <c r="T40" s="59">
        <f t="shared" ref="T40" si="142">IF($N40&lt;&gt;0,H40,"")</f>
        <v>597</v>
      </c>
      <c r="U40" s="67">
        <f t="shared" ref="U40" si="143">IF($N40&lt;&gt;0,I40,"")</f>
        <v>72.17</v>
      </c>
      <c r="V40" s="59">
        <f t="shared" ref="V40" si="144">IF($N40&lt;&gt;0,J40,"")</f>
        <v>50.65</v>
      </c>
      <c r="W40" s="65">
        <f t="shared" ref="W40" si="145">IF($N40&lt;&gt;0,K40,"")</f>
        <v>433</v>
      </c>
      <c r="X40" s="66">
        <f t="shared" ref="X40" si="146">IF($N40&lt;&gt;0,L40,"")</f>
        <v>304</v>
      </c>
    </row>
    <row r="41" spans="1:24" s="20" customFormat="1">
      <c r="A41" s="40" t="s">
        <v>21</v>
      </c>
      <c r="B41" s="36">
        <v>42356</v>
      </c>
      <c r="C41" s="37">
        <v>0</v>
      </c>
      <c r="D41" s="68">
        <v>13.3</v>
      </c>
      <c r="E41" s="69">
        <v>0</v>
      </c>
      <c r="F41" s="60">
        <v>0</v>
      </c>
      <c r="G41" s="67">
        <v>599</v>
      </c>
      <c r="H41" s="59">
        <v>595</v>
      </c>
      <c r="I41" s="67">
        <v>75.260000000000005</v>
      </c>
      <c r="J41" s="59">
        <v>52.49</v>
      </c>
      <c r="K41" s="65">
        <v>451</v>
      </c>
      <c r="L41" s="66">
        <v>314</v>
      </c>
      <c r="N41" s="43">
        <f t="shared" si="0"/>
        <v>24</v>
      </c>
      <c r="O41" s="37" t="str">
        <f t="shared" si="1"/>
        <v/>
      </c>
      <c r="P41" s="68">
        <f t="shared" ref="P41" si="147">IF($N41&lt;&gt;0,D41,"")</f>
        <v>13.3</v>
      </c>
      <c r="Q41" s="69">
        <f t="shared" ref="Q41" si="148">IF($N41&lt;&gt;0,E41,"")</f>
        <v>0</v>
      </c>
      <c r="R41" s="69">
        <f t="shared" ref="R41" si="149">IF($N41&lt;&gt;0,F41,"")</f>
        <v>0</v>
      </c>
      <c r="S41" s="67">
        <f t="shared" ref="S41" si="150">IF($N41&lt;&gt;0,G41,"")</f>
        <v>599</v>
      </c>
      <c r="T41" s="59">
        <f t="shared" ref="T41" si="151">IF($N41&lt;&gt;0,H41,"")</f>
        <v>595</v>
      </c>
      <c r="U41" s="67">
        <f t="shared" ref="U41" si="152">IF($N41&lt;&gt;0,I41,"")</f>
        <v>75.260000000000005</v>
      </c>
      <c r="V41" s="59">
        <f t="shared" ref="V41" si="153">IF($N41&lt;&gt;0,J41,"")</f>
        <v>52.49</v>
      </c>
      <c r="W41" s="65">
        <f t="shared" ref="W41" si="154">IF($N41&lt;&gt;0,K41,"")</f>
        <v>451</v>
      </c>
      <c r="X41" s="66">
        <f t="shared" ref="X41" si="155">IF($N41&lt;&gt;0,L41,"")</f>
        <v>314</v>
      </c>
    </row>
    <row r="42" spans="1:24" s="20" customFormat="1">
      <c r="A42" s="40" t="s">
        <v>21</v>
      </c>
      <c r="B42" s="36">
        <v>42357</v>
      </c>
      <c r="C42" s="37">
        <v>0</v>
      </c>
      <c r="D42" s="68">
        <v>15.100000000000001</v>
      </c>
      <c r="E42" s="69">
        <v>0</v>
      </c>
      <c r="F42" s="60">
        <v>0</v>
      </c>
      <c r="G42" s="67">
        <v>601</v>
      </c>
      <c r="H42" s="59">
        <v>595</v>
      </c>
      <c r="I42" s="67">
        <v>80.070000000000007</v>
      </c>
      <c r="J42" s="59">
        <v>54.06</v>
      </c>
      <c r="K42" s="65">
        <v>481</v>
      </c>
      <c r="L42" s="66">
        <v>326</v>
      </c>
      <c r="N42" s="43">
        <f t="shared" si="0"/>
        <v>24</v>
      </c>
      <c r="O42" s="37" t="str">
        <f t="shared" si="1"/>
        <v/>
      </c>
      <c r="P42" s="68">
        <f t="shared" ref="P42" si="156">IF($N42&lt;&gt;0,D42,"")</f>
        <v>15.100000000000001</v>
      </c>
      <c r="Q42" s="69">
        <f t="shared" ref="Q42" si="157">IF($N42&lt;&gt;0,E42,"")</f>
        <v>0</v>
      </c>
      <c r="R42" s="69">
        <f t="shared" ref="R42" si="158">IF($N42&lt;&gt;0,F42,"")</f>
        <v>0</v>
      </c>
      <c r="S42" s="67">
        <f t="shared" ref="S42" si="159">IF($N42&lt;&gt;0,G42,"")</f>
        <v>601</v>
      </c>
      <c r="T42" s="59">
        <f t="shared" ref="T42" si="160">IF($N42&lt;&gt;0,H42,"")</f>
        <v>595</v>
      </c>
      <c r="U42" s="67">
        <f t="shared" ref="U42" si="161">IF($N42&lt;&gt;0,I42,"")</f>
        <v>80.070000000000007</v>
      </c>
      <c r="V42" s="59">
        <f t="shared" ref="V42" si="162">IF($N42&lt;&gt;0,J42,"")</f>
        <v>54.06</v>
      </c>
      <c r="W42" s="65">
        <f t="shared" ref="W42" si="163">IF($N42&lt;&gt;0,K42,"")</f>
        <v>481</v>
      </c>
      <c r="X42" s="66">
        <f t="shared" ref="X42" si="164">IF($N42&lt;&gt;0,L42,"")</f>
        <v>326</v>
      </c>
    </row>
    <row r="43" spans="1:24" s="20" customFormat="1">
      <c r="A43" s="40" t="s">
        <v>21</v>
      </c>
      <c r="B43" s="36">
        <v>42358</v>
      </c>
      <c r="C43" s="37">
        <v>0</v>
      </c>
      <c r="D43" s="68">
        <v>15.700000000000001</v>
      </c>
      <c r="E43" s="69">
        <v>0</v>
      </c>
      <c r="F43" s="60">
        <v>0</v>
      </c>
      <c r="G43" s="67">
        <v>603</v>
      </c>
      <c r="H43" s="59">
        <v>598</v>
      </c>
      <c r="I43" s="67">
        <v>79.820000000000007</v>
      </c>
      <c r="J43" s="59">
        <v>53.11</v>
      </c>
      <c r="K43" s="65">
        <v>481</v>
      </c>
      <c r="L43" s="66">
        <v>320</v>
      </c>
      <c r="N43" s="43">
        <f t="shared" si="0"/>
        <v>24</v>
      </c>
      <c r="O43" s="37" t="str">
        <f t="shared" si="1"/>
        <v/>
      </c>
      <c r="P43" s="68">
        <f t="shared" ref="P43" si="165">IF($N43&lt;&gt;0,D43,"")</f>
        <v>15.700000000000001</v>
      </c>
      <c r="Q43" s="69">
        <f t="shared" ref="Q43" si="166">IF($N43&lt;&gt;0,E43,"")</f>
        <v>0</v>
      </c>
      <c r="R43" s="69">
        <f t="shared" ref="R43" si="167">IF($N43&lt;&gt;0,F43,"")</f>
        <v>0</v>
      </c>
      <c r="S43" s="67">
        <f t="shared" ref="S43" si="168">IF($N43&lt;&gt;0,G43,"")</f>
        <v>603</v>
      </c>
      <c r="T43" s="59">
        <f t="shared" ref="T43" si="169">IF($N43&lt;&gt;0,H43,"")</f>
        <v>598</v>
      </c>
      <c r="U43" s="67">
        <f t="shared" ref="U43" si="170">IF($N43&lt;&gt;0,I43,"")</f>
        <v>79.820000000000007</v>
      </c>
      <c r="V43" s="59">
        <f t="shared" ref="V43" si="171">IF($N43&lt;&gt;0,J43,"")</f>
        <v>53.11</v>
      </c>
      <c r="W43" s="65">
        <f t="shared" ref="W43" si="172">IF($N43&lt;&gt;0,K43,"")</f>
        <v>481</v>
      </c>
      <c r="X43" s="66">
        <f t="shared" ref="X43" si="173">IF($N43&lt;&gt;0,L43,"")</f>
        <v>320</v>
      </c>
    </row>
    <row r="44" spans="1:24" s="20" customFormat="1">
      <c r="A44" s="40" t="s">
        <v>21</v>
      </c>
      <c r="B44" s="36">
        <v>42359</v>
      </c>
      <c r="C44" s="37">
        <v>0</v>
      </c>
      <c r="D44" s="68">
        <v>14.600000000000001</v>
      </c>
      <c r="E44" s="69">
        <v>0</v>
      </c>
      <c r="F44" s="60">
        <v>0</v>
      </c>
      <c r="G44" s="67">
        <v>600</v>
      </c>
      <c r="H44" s="59">
        <v>596</v>
      </c>
      <c r="I44" s="67">
        <v>78.11</v>
      </c>
      <c r="J44" s="59">
        <v>53.14</v>
      </c>
      <c r="K44" s="65">
        <v>469</v>
      </c>
      <c r="L44" s="66">
        <v>319</v>
      </c>
      <c r="N44" s="43">
        <f t="shared" si="0"/>
        <v>24</v>
      </c>
      <c r="O44" s="37" t="str">
        <f t="shared" si="1"/>
        <v/>
      </c>
      <c r="P44" s="68">
        <f t="shared" ref="P44" si="174">IF($N44&lt;&gt;0,D44,"")</f>
        <v>14.600000000000001</v>
      </c>
      <c r="Q44" s="69">
        <f t="shared" ref="Q44" si="175">IF($N44&lt;&gt;0,E44,"")</f>
        <v>0</v>
      </c>
      <c r="R44" s="69">
        <f t="shared" ref="R44" si="176">IF($N44&lt;&gt;0,F44,"")</f>
        <v>0</v>
      </c>
      <c r="S44" s="67">
        <f t="shared" ref="S44" si="177">IF($N44&lt;&gt;0,G44,"")</f>
        <v>600</v>
      </c>
      <c r="T44" s="59">
        <f t="shared" ref="T44" si="178">IF($N44&lt;&gt;0,H44,"")</f>
        <v>596</v>
      </c>
      <c r="U44" s="67">
        <f t="shared" ref="U44" si="179">IF($N44&lt;&gt;0,I44,"")</f>
        <v>78.11</v>
      </c>
      <c r="V44" s="59">
        <f t="shared" ref="V44" si="180">IF($N44&lt;&gt;0,J44,"")</f>
        <v>53.14</v>
      </c>
      <c r="W44" s="65">
        <f t="shared" ref="W44" si="181">IF($N44&lt;&gt;0,K44,"")</f>
        <v>469</v>
      </c>
      <c r="X44" s="66">
        <f t="shared" ref="X44" si="182">IF($N44&lt;&gt;0,L44,"")</f>
        <v>319</v>
      </c>
    </row>
    <row r="45" spans="1:24" s="20" customFormat="1">
      <c r="A45" s="40" t="s">
        <v>21</v>
      </c>
      <c r="B45" s="36">
        <v>42360</v>
      </c>
      <c r="C45" s="37">
        <v>0</v>
      </c>
      <c r="D45" s="68">
        <v>12.700000000000001</v>
      </c>
      <c r="E45" s="69">
        <v>0</v>
      </c>
      <c r="F45" s="60">
        <v>0</v>
      </c>
      <c r="G45" s="67">
        <v>600</v>
      </c>
      <c r="H45" s="59">
        <v>596</v>
      </c>
      <c r="I45" s="67">
        <v>71.48</v>
      </c>
      <c r="J45" s="59">
        <v>49.730000000000004</v>
      </c>
      <c r="K45" s="65">
        <v>430</v>
      </c>
      <c r="L45" s="66">
        <v>299</v>
      </c>
      <c r="N45" s="43">
        <f t="shared" si="0"/>
        <v>24</v>
      </c>
      <c r="O45" s="37" t="str">
        <f t="shared" si="1"/>
        <v/>
      </c>
      <c r="P45" s="68">
        <f t="shared" ref="P45" si="183">IF($N45&lt;&gt;0,D45,"")</f>
        <v>12.700000000000001</v>
      </c>
      <c r="Q45" s="69">
        <f t="shared" ref="Q45" si="184">IF($N45&lt;&gt;0,E45,"")</f>
        <v>0</v>
      </c>
      <c r="R45" s="69">
        <f t="shared" ref="R45" si="185">IF($N45&lt;&gt;0,F45,"")</f>
        <v>0</v>
      </c>
      <c r="S45" s="67">
        <f t="shared" ref="S45" si="186">IF($N45&lt;&gt;0,G45,"")</f>
        <v>600</v>
      </c>
      <c r="T45" s="59">
        <f t="shared" ref="T45" si="187">IF($N45&lt;&gt;0,H45,"")</f>
        <v>596</v>
      </c>
      <c r="U45" s="67">
        <f t="shared" ref="U45" si="188">IF($N45&lt;&gt;0,I45,"")</f>
        <v>71.48</v>
      </c>
      <c r="V45" s="59">
        <f t="shared" ref="V45" si="189">IF($N45&lt;&gt;0,J45,"")</f>
        <v>49.730000000000004</v>
      </c>
      <c r="W45" s="65">
        <f t="shared" ref="W45" si="190">IF($N45&lt;&gt;0,K45,"")</f>
        <v>430</v>
      </c>
      <c r="X45" s="66">
        <f t="shared" ref="X45" si="191">IF($N45&lt;&gt;0,L45,"")</f>
        <v>299</v>
      </c>
    </row>
    <row r="46" spans="1:24" s="20" customFormat="1">
      <c r="A46" s="40" t="s">
        <v>21</v>
      </c>
      <c r="B46" s="36">
        <v>42361</v>
      </c>
      <c r="C46" s="37">
        <v>0</v>
      </c>
      <c r="D46" s="68">
        <v>11.600000000000001</v>
      </c>
      <c r="E46" s="69">
        <v>0</v>
      </c>
      <c r="F46" s="60">
        <v>0</v>
      </c>
      <c r="G46" s="67">
        <v>601</v>
      </c>
      <c r="H46" s="59">
        <v>599</v>
      </c>
      <c r="I46" s="67">
        <v>67.960000000000008</v>
      </c>
      <c r="J46" s="59">
        <v>48.230000000000004</v>
      </c>
      <c r="K46" s="65">
        <v>408</v>
      </c>
      <c r="L46" s="66">
        <v>290</v>
      </c>
      <c r="N46" s="43">
        <f t="shared" si="0"/>
        <v>24</v>
      </c>
      <c r="O46" s="37" t="str">
        <f t="shared" si="1"/>
        <v/>
      </c>
      <c r="P46" s="68">
        <f t="shared" ref="P46" si="192">IF($N46&lt;&gt;0,D46,"")</f>
        <v>11.600000000000001</v>
      </c>
      <c r="Q46" s="69">
        <f t="shared" ref="Q46" si="193">IF($N46&lt;&gt;0,E46,"")</f>
        <v>0</v>
      </c>
      <c r="R46" s="69">
        <f t="shared" ref="R46" si="194">IF($N46&lt;&gt;0,F46,"")</f>
        <v>0</v>
      </c>
      <c r="S46" s="67">
        <f t="shared" ref="S46" si="195">IF($N46&lt;&gt;0,G46,"")</f>
        <v>601</v>
      </c>
      <c r="T46" s="59">
        <f t="shared" ref="T46" si="196">IF($N46&lt;&gt;0,H46,"")</f>
        <v>599</v>
      </c>
      <c r="U46" s="67">
        <f t="shared" ref="U46" si="197">IF($N46&lt;&gt;0,I46,"")</f>
        <v>67.960000000000008</v>
      </c>
      <c r="V46" s="59">
        <f t="shared" ref="V46" si="198">IF($N46&lt;&gt;0,J46,"")</f>
        <v>48.230000000000004</v>
      </c>
      <c r="W46" s="65">
        <f t="shared" ref="W46" si="199">IF($N46&lt;&gt;0,K46,"")</f>
        <v>408</v>
      </c>
      <c r="X46" s="66">
        <f t="shared" ref="X46" si="200">IF($N46&lt;&gt;0,L46,"")</f>
        <v>290</v>
      </c>
    </row>
    <row r="47" spans="1:24" s="20" customFormat="1">
      <c r="A47" s="40" t="s">
        <v>21</v>
      </c>
      <c r="B47" s="36">
        <v>42362</v>
      </c>
      <c r="C47" s="37">
        <v>0</v>
      </c>
      <c r="D47" s="68">
        <v>11.4</v>
      </c>
      <c r="E47" s="69">
        <v>0</v>
      </c>
      <c r="F47" s="60">
        <v>0</v>
      </c>
      <c r="G47" s="67">
        <v>605</v>
      </c>
      <c r="H47" s="59">
        <v>602</v>
      </c>
      <c r="I47" s="67">
        <v>67.960000000000008</v>
      </c>
      <c r="J47" s="59">
        <v>48.65</v>
      </c>
      <c r="K47" s="65">
        <v>411</v>
      </c>
      <c r="L47" s="66">
        <v>295</v>
      </c>
      <c r="N47" s="43">
        <f t="shared" si="0"/>
        <v>24</v>
      </c>
      <c r="O47" s="37" t="str">
        <f t="shared" si="1"/>
        <v/>
      </c>
      <c r="P47" s="68">
        <f t="shared" ref="P47" si="201">IF($N47&lt;&gt;0,D47,"")</f>
        <v>11.4</v>
      </c>
      <c r="Q47" s="69">
        <f t="shared" ref="Q47" si="202">IF($N47&lt;&gt;0,E47,"")</f>
        <v>0</v>
      </c>
      <c r="R47" s="69">
        <f t="shared" ref="R47" si="203">IF($N47&lt;&gt;0,F47,"")</f>
        <v>0</v>
      </c>
      <c r="S47" s="67">
        <f t="shared" ref="S47" si="204">IF($N47&lt;&gt;0,G47,"")</f>
        <v>605</v>
      </c>
      <c r="T47" s="59">
        <f t="shared" ref="T47" si="205">IF($N47&lt;&gt;0,H47,"")</f>
        <v>602</v>
      </c>
      <c r="U47" s="67">
        <f t="shared" ref="U47" si="206">IF($N47&lt;&gt;0,I47,"")</f>
        <v>67.960000000000008</v>
      </c>
      <c r="V47" s="59">
        <f t="shared" ref="V47" si="207">IF($N47&lt;&gt;0,J47,"")</f>
        <v>48.65</v>
      </c>
      <c r="W47" s="65">
        <f t="shared" ref="W47" si="208">IF($N47&lt;&gt;0,K47,"")</f>
        <v>411</v>
      </c>
      <c r="X47" s="66">
        <f t="shared" ref="X47" si="209">IF($N47&lt;&gt;0,L47,"")</f>
        <v>295</v>
      </c>
    </row>
    <row r="48" spans="1:24" s="20" customFormat="1">
      <c r="A48" s="40" t="s">
        <v>21</v>
      </c>
      <c r="B48" s="36">
        <v>42363</v>
      </c>
      <c r="C48" s="37">
        <v>0</v>
      </c>
      <c r="D48" s="68">
        <v>11.8</v>
      </c>
      <c r="E48" s="69">
        <v>0</v>
      </c>
      <c r="F48" s="60">
        <v>0</v>
      </c>
      <c r="G48" s="67">
        <v>608</v>
      </c>
      <c r="H48" s="59">
        <v>606</v>
      </c>
      <c r="I48" s="67">
        <v>69.61</v>
      </c>
      <c r="J48" s="59">
        <v>49.78</v>
      </c>
      <c r="K48" s="65">
        <v>424</v>
      </c>
      <c r="L48" s="66">
        <v>302</v>
      </c>
      <c r="N48" s="43">
        <f t="shared" si="0"/>
        <v>24</v>
      </c>
      <c r="O48" s="37" t="str">
        <f t="shared" si="1"/>
        <v/>
      </c>
      <c r="P48" s="68">
        <f t="shared" ref="P48" si="210">IF($N48&lt;&gt;0,D48,"")</f>
        <v>11.8</v>
      </c>
      <c r="Q48" s="69">
        <f t="shared" ref="Q48" si="211">IF($N48&lt;&gt;0,E48,"")</f>
        <v>0</v>
      </c>
      <c r="R48" s="69">
        <f t="shared" ref="R48" si="212">IF($N48&lt;&gt;0,F48,"")</f>
        <v>0</v>
      </c>
      <c r="S48" s="67">
        <f t="shared" ref="S48" si="213">IF($N48&lt;&gt;0,G48,"")</f>
        <v>608</v>
      </c>
      <c r="T48" s="59">
        <f t="shared" ref="T48" si="214">IF($N48&lt;&gt;0,H48,"")</f>
        <v>606</v>
      </c>
      <c r="U48" s="67">
        <f t="shared" ref="U48" si="215">IF($N48&lt;&gt;0,I48,"")</f>
        <v>69.61</v>
      </c>
      <c r="V48" s="59">
        <f t="shared" ref="V48" si="216">IF($N48&lt;&gt;0,J48,"")</f>
        <v>49.78</v>
      </c>
      <c r="W48" s="65">
        <f t="shared" ref="W48" si="217">IF($N48&lt;&gt;0,K48,"")</f>
        <v>424</v>
      </c>
      <c r="X48" s="66">
        <f t="shared" ref="X48" si="218">IF($N48&lt;&gt;0,L48,"")</f>
        <v>302</v>
      </c>
    </row>
    <row r="49" spans="1:24" s="20" customFormat="1">
      <c r="A49" s="40" t="s">
        <v>21</v>
      </c>
      <c r="B49" s="36">
        <v>42364</v>
      </c>
      <c r="C49" s="37">
        <v>0</v>
      </c>
      <c r="D49" s="68">
        <v>13.600000000000001</v>
      </c>
      <c r="E49" s="69">
        <v>0</v>
      </c>
      <c r="F49" s="60">
        <v>0</v>
      </c>
      <c r="G49" s="67">
        <v>607</v>
      </c>
      <c r="H49" s="59">
        <v>603</v>
      </c>
      <c r="I49" s="67">
        <v>75.210000000000008</v>
      </c>
      <c r="J49" s="59">
        <v>52.230000000000004</v>
      </c>
      <c r="K49" s="65">
        <v>456</v>
      </c>
      <c r="L49" s="66">
        <v>318</v>
      </c>
      <c r="N49" s="43">
        <f t="shared" si="0"/>
        <v>24</v>
      </c>
      <c r="O49" s="37" t="str">
        <f t="shared" si="1"/>
        <v/>
      </c>
      <c r="P49" s="68">
        <f t="shared" ref="P49" si="219">IF($N49&lt;&gt;0,D49,"")</f>
        <v>13.600000000000001</v>
      </c>
      <c r="Q49" s="69">
        <f t="shared" ref="Q49" si="220">IF($N49&lt;&gt;0,E49,"")</f>
        <v>0</v>
      </c>
      <c r="R49" s="69">
        <f t="shared" ref="R49" si="221">IF($N49&lt;&gt;0,F49,"")</f>
        <v>0</v>
      </c>
      <c r="S49" s="67">
        <f t="shared" ref="S49" si="222">IF($N49&lt;&gt;0,G49,"")</f>
        <v>607</v>
      </c>
      <c r="T49" s="59">
        <f t="shared" ref="T49" si="223">IF($N49&lt;&gt;0,H49,"")</f>
        <v>603</v>
      </c>
      <c r="U49" s="67">
        <f t="shared" ref="U49" si="224">IF($N49&lt;&gt;0,I49,"")</f>
        <v>75.210000000000008</v>
      </c>
      <c r="V49" s="59">
        <f t="shared" ref="V49" si="225">IF($N49&lt;&gt;0,J49,"")</f>
        <v>52.230000000000004</v>
      </c>
      <c r="W49" s="65">
        <f t="shared" ref="W49" si="226">IF($N49&lt;&gt;0,K49,"")</f>
        <v>456</v>
      </c>
      <c r="X49" s="66">
        <f t="shared" ref="X49" si="227">IF($N49&lt;&gt;0,L49,"")</f>
        <v>318</v>
      </c>
    </row>
    <row r="50" spans="1:24" s="20" customFormat="1">
      <c r="A50" s="40" t="s">
        <v>21</v>
      </c>
      <c r="B50" s="36">
        <v>42365</v>
      </c>
      <c r="C50" s="37">
        <v>0</v>
      </c>
      <c r="D50" s="68">
        <v>12.8</v>
      </c>
      <c r="E50" s="69">
        <v>0</v>
      </c>
      <c r="F50" s="60">
        <v>0</v>
      </c>
      <c r="G50" s="67">
        <v>603</v>
      </c>
      <c r="H50" s="59">
        <v>599</v>
      </c>
      <c r="I50" s="67">
        <v>71.27</v>
      </c>
      <c r="J50" s="59">
        <v>49.59</v>
      </c>
      <c r="K50" s="65">
        <v>431</v>
      </c>
      <c r="L50" s="66">
        <v>299</v>
      </c>
      <c r="N50" s="43">
        <f t="shared" si="0"/>
        <v>24</v>
      </c>
      <c r="O50" s="37" t="str">
        <f t="shared" si="1"/>
        <v/>
      </c>
      <c r="P50" s="68">
        <f t="shared" ref="P50" si="228">IF($N50&lt;&gt;0,D50,"")</f>
        <v>12.8</v>
      </c>
      <c r="Q50" s="69">
        <f t="shared" ref="Q50" si="229">IF($N50&lt;&gt;0,E50,"")</f>
        <v>0</v>
      </c>
      <c r="R50" s="69">
        <f t="shared" ref="R50" si="230">IF($N50&lt;&gt;0,F50,"")</f>
        <v>0</v>
      </c>
      <c r="S50" s="67">
        <f t="shared" ref="S50" si="231">IF($N50&lt;&gt;0,G50,"")</f>
        <v>603</v>
      </c>
      <c r="T50" s="59">
        <f t="shared" ref="T50" si="232">IF($N50&lt;&gt;0,H50,"")</f>
        <v>599</v>
      </c>
      <c r="U50" s="67">
        <f t="shared" ref="U50" si="233">IF($N50&lt;&gt;0,I50,"")</f>
        <v>71.27</v>
      </c>
      <c r="V50" s="59">
        <f t="shared" ref="V50" si="234">IF($N50&lt;&gt;0,J50,"")</f>
        <v>49.59</v>
      </c>
      <c r="W50" s="65">
        <f t="shared" ref="W50" si="235">IF($N50&lt;&gt;0,K50,"")</f>
        <v>431</v>
      </c>
      <c r="X50" s="66">
        <f t="shared" ref="X50" si="236">IF($N50&lt;&gt;0,L50,"")</f>
        <v>299</v>
      </c>
    </row>
    <row r="51" spans="1:24" s="20" customFormat="1">
      <c r="A51" s="40" t="s">
        <v>21</v>
      </c>
      <c r="B51" s="36">
        <v>42366</v>
      </c>
      <c r="C51" s="37">
        <v>0</v>
      </c>
      <c r="D51" s="68">
        <v>12.4</v>
      </c>
      <c r="E51" s="69">
        <v>0</v>
      </c>
      <c r="F51" s="60">
        <v>0</v>
      </c>
      <c r="G51" s="67">
        <v>602</v>
      </c>
      <c r="H51" s="59">
        <v>599</v>
      </c>
      <c r="I51" s="67">
        <v>70.02</v>
      </c>
      <c r="J51" s="59">
        <v>48.870000000000005</v>
      </c>
      <c r="K51" s="65">
        <v>421</v>
      </c>
      <c r="L51" s="66">
        <v>294</v>
      </c>
      <c r="N51" s="43">
        <f t="shared" si="0"/>
        <v>24</v>
      </c>
      <c r="O51" s="37" t="str">
        <f t="shared" si="1"/>
        <v/>
      </c>
      <c r="P51" s="68">
        <f t="shared" ref="P51" si="237">IF($N51&lt;&gt;0,D51,"")</f>
        <v>12.4</v>
      </c>
      <c r="Q51" s="69">
        <f t="shared" ref="Q51" si="238">IF($N51&lt;&gt;0,E51,"")</f>
        <v>0</v>
      </c>
      <c r="R51" s="69">
        <f t="shared" ref="R51" si="239">IF($N51&lt;&gt;0,F51,"")</f>
        <v>0</v>
      </c>
      <c r="S51" s="67">
        <f t="shared" ref="S51" si="240">IF($N51&lt;&gt;0,G51,"")</f>
        <v>602</v>
      </c>
      <c r="T51" s="59">
        <f t="shared" ref="T51" si="241">IF($N51&lt;&gt;0,H51,"")</f>
        <v>599</v>
      </c>
      <c r="U51" s="67">
        <f t="shared" ref="U51" si="242">IF($N51&lt;&gt;0,I51,"")</f>
        <v>70.02</v>
      </c>
      <c r="V51" s="59">
        <f t="shared" ref="V51" si="243">IF($N51&lt;&gt;0,J51,"")</f>
        <v>48.870000000000005</v>
      </c>
      <c r="W51" s="65">
        <f t="shared" ref="W51" si="244">IF($N51&lt;&gt;0,K51,"")</f>
        <v>421</v>
      </c>
      <c r="X51" s="66">
        <f t="shared" ref="X51" si="245">IF($N51&lt;&gt;0,L51,"")</f>
        <v>294</v>
      </c>
    </row>
    <row r="52" spans="1:24" s="20" customFormat="1">
      <c r="A52" s="40" t="s">
        <v>21</v>
      </c>
      <c r="B52" s="36">
        <v>42367</v>
      </c>
      <c r="C52" s="37">
        <v>0</v>
      </c>
      <c r="D52" s="68">
        <v>13.700000000000001</v>
      </c>
      <c r="E52" s="69">
        <v>0</v>
      </c>
      <c r="F52" s="60">
        <v>0</v>
      </c>
      <c r="G52" s="67">
        <v>609</v>
      </c>
      <c r="H52" s="59">
        <v>605</v>
      </c>
      <c r="I52" s="67">
        <v>73.44</v>
      </c>
      <c r="J52" s="59">
        <v>50.45</v>
      </c>
      <c r="K52" s="65">
        <v>447</v>
      </c>
      <c r="L52" s="66">
        <v>308</v>
      </c>
      <c r="N52" s="43">
        <f t="shared" si="0"/>
        <v>24</v>
      </c>
      <c r="O52" s="37" t="str">
        <f t="shared" si="1"/>
        <v/>
      </c>
      <c r="P52" s="68">
        <f t="shared" ref="P52" si="246">IF($N52&lt;&gt;0,D52,"")</f>
        <v>13.700000000000001</v>
      </c>
      <c r="Q52" s="69">
        <f t="shared" ref="Q52" si="247">IF($N52&lt;&gt;0,E52,"")</f>
        <v>0</v>
      </c>
      <c r="R52" s="69">
        <f t="shared" ref="R52" si="248">IF($N52&lt;&gt;0,F52,"")</f>
        <v>0</v>
      </c>
      <c r="S52" s="67">
        <f t="shared" ref="S52" si="249">IF($N52&lt;&gt;0,G52,"")</f>
        <v>609</v>
      </c>
      <c r="T52" s="59">
        <f t="shared" ref="T52" si="250">IF($N52&lt;&gt;0,H52,"")</f>
        <v>605</v>
      </c>
      <c r="U52" s="67">
        <f t="shared" ref="U52" si="251">IF($N52&lt;&gt;0,I52,"")</f>
        <v>73.44</v>
      </c>
      <c r="V52" s="59">
        <f t="shared" ref="V52" si="252">IF($N52&lt;&gt;0,J52,"")</f>
        <v>50.45</v>
      </c>
      <c r="W52" s="65">
        <f t="shared" ref="W52" si="253">IF($N52&lt;&gt;0,K52,"")</f>
        <v>447</v>
      </c>
      <c r="X52" s="66">
        <f t="shared" ref="X52" si="254">IF($N52&lt;&gt;0,L52,"")</f>
        <v>308</v>
      </c>
    </row>
    <row r="53" spans="1:24" s="20" customFormat="1">
      <c r="A53" s="40" t="s">
        <v>21</v>
      </c>
      <c r="B53" s="36">
        <v>42368</v>
      </c>
      <c r="C53" s="37">
        <v>0</v>
      </c>
      <c r="D53" s="68">
        <v>14.9</v>
      </c>
      <c r="E53" s="69">
        <v>0</v>
      </c>
      <c r="F53" s="60">
        <v>0</v>
      </c>
      <c r="G53" s="67">
        <v>611</v>
      </c>
      <c r="H53" s="59">
        <v>606</v>
      </c>
      <c r="I53" s="67">
        <v>78.28</v>
      </c>
      <c r="J53" s="59">
        <v>53.01</v>
      </c>
      <c r="K53" s="65">
        <v>479</v>
      </c>
      <c r="L53" s="66">
        <v>324</v>
      </c>
      <c r="N53" s="43">
        <f t="shared" si="0"/>
        <v>24</v>
      </c>
      <c r="O53" s="37" t="str">
        <f t="shared" si="1"/>
        <v/>
      </c>
      <c r="P53" s="68">
        <f t="shared" ref="P53" si="255">IF($N53&lt;&gt;0,D53,"")</f>
        <v>14.9</v>
      </c>
      <c r="Q53" s="69">
        <f t="shared" ref="Q53" si="256">IF($N53&lt;&gt;0,E53,"")</f>
        <v>0</v>
      </c>
      <c r="R53" s="69">
        <f t="shared" ref="R53" si="257">IF($N53&lt;&gt;0,F53,"")</f>
        <v>0</v>
      </c>
      <c r="S53" s="67">
        <f t="shared" ref="S53" si="258">IF($N53&lt;&gt;0,G53,"")</f>
        <v>611</v>
      </c>
      <c r="T53" s="59">
        <f t="shared" ref="T53" si="259">IF($N53&lt;&gt;0,H53,"")</f>
        <v>606</v>
      </c>
      <c r="U53" s="67">
        <f t="shared" ref="U53" si="260">IF($N53&lt;&gt;0,I53,"")</f>
        <v>78.28</v>
      </c>
      <c r="V53" s="59">
        <f t="shared" ref="V53" si="261">IF($N53&lt;&gt;0,J53,"")</f>
        <v>53.01</v>
      </c>
      <c r="W53" s="65">
        <f t="shared" ref="W53" si="262">IF($N53&lt;&gt;0,K53,"")</f>
        <v>479</v>
      </c>
      <c r="X53" s="66">
        <f t="shared" ref="X53" si="263">IF($N53&lt;&gt;0,L53,"")</f>
        <v>324</v>
      </c>
    </row>
    <row r="54" spans="1:24" s="20" customFormat="1">
      <c r="A54" s="40" t="s">
        <v>21</v>
      </c>
      <c r="B54" s="36">
        <v>42369</v>
      </c>
      <c r="C54" s="37">
        <v>0</v>
      </c>
      <c r="D54" s="68">
        <v>17.5</v>
      </c>
      <c r="E54" s="69">
        <v>0</v>
      </c>
      <c r="F54" s="60">
        <v>0</v>
      </c>
      <c r="G54" s="67">
        <v>610</v>
      </c>
      <c r="H54" s="59">
        <v>603</v>
      </c>
      <c r="I54" s="67">
        <v>84.33</v>
      </c>
      <c r="J54" s="59">
        <v>54.86</v>
      </c>
      <c r="K54" s="65">
        <v>514</v>
      </c>
      <c r="L54" s="66">
        <v>334</v>
      </c>
      <c r="N54" s="43">
        <f t="shared" si="0"/>
        <v>24</v>
      </c>
      <c r="O54" s="37" t="str">
        <f t="shared" si="1"/>
        <v/>
      </c>
      <c r="P54" s="68">
        <f t="shared" ref="P54" si="264">IF($N54&lt;&gt;0,D54,"")</f>
        <v>17.5</v>
      </c>
      <c r="Q54" s="69">
        <f t="shared" ref="Q54" si="265">IF($N54&lt;&gt;0,E54,"")</f>
        <v>0</v>
      </c>
      <c r="R54" s="69">
        <f t="shared" ref="R54" si="266">IF($N54&lt;&gt;0,F54,"")</f>
        <v>0</v>
      </c>
      <c r="S54" s="67">
        <f t="shared" ref="S54" si="267">IF($N54&lt;&gt;0,G54,"")</f>
        <v>610</v>
      </c>
      <c r="T54" s="59">
        <f t="shared" ref="T54" si="268">IF($N54&lt;&gt;0,H54,"")</f>
        <v>603</v>
      </c>
      <c r="U54" s="67">
        <f t="shared" ref="U54" si="269">IF($N54&lt;&gt;0,I54,"")</f>
        <v>84.33</v>
      </c>
      <c r="V54" s="59">
        <f t="shared" ref="V54" si="270">IF($N54&lt;&gt;0,J54,"")</f>
        <v>54.86</v>
      </c>
      <c r="W54" s="65">
        <f t="shared" ref="W54" si="271">IF($N54&lt;&gt;0,K54,"")</f>
        <v>514</v>
      </c>
      <c r="X54" s="66">
        <f t="shared" ref="X54" si="272">IF($N54&lt;&gt;0,L54,"")</f>
        <v>334</v>
      </c>
    </row>
    <row r="55" spans="1:24" s="20" customFormat="1">
      <c r="A55" s="40" t="s">
        <v>21</v>
      </c>
      <c r="B55" s="36">
        <v>42370</v>
      </c>
      <c r="C55" s="37">
        <v>0</v>
      </c>
      <c r="D55" s="68">
        <v>17.600000000000001</v>
      </c>
      <c r="E55" s="69">
        <v>0</v>
      </c>
      <c r="F55" s="60">
        <v>0</v>
      </c>
      <c r="G55" s="67">
        <v>599</v>
      </c>
      <c r="H55" s="59">
        <v>590</v>
      </c>
      <c r="I55" s="67">
        <v>88.93</v>
      </c>
      <c r="J55" s="59">
        <v>58.46</v>
      </c>
      <c r="K55" s="65">
        <v>533</v>
      </c>
      <c r="L55" s="66">
        <v>351</v>
      </c>
      <c r="N55" s="43">
        <f t="shared" si="0"/>
        <v>24</v>
      </c>
      <c r="O55" s="37" t="str">
        <f t="shared" si="1"/>
        <v/>
      </c>
      <c r="P55" s="68">
        <f t="shared" ref="P55" si="273">IF($N55&lt;&gt;0,D55,"")</f>
        <v>17.600000000000001</v>
      </c>
      <c r="Q55" s="69">
        <f t="shared" ref="Q55" si="274">IF($N55&lt;&gt;0,E55,"")</f>
        <v>0</v>
      </c>
      <c r="R55" s="69">
        <f t="shared" ref="R55" si="275">IF($N55&lt;&gt;0,F55,"")</f>
        <v>0</v>
      </c>
      <c r="S55" s="67">
        <f t="shared" ref="S55" si="276">IF($N55&lt;&gt;0,G55,"")</f>
        <v>599</v>
      </c>
      <c r="T55" s="59">
        <f t="shared" ref="T55" si="277">IF($N55&lt;&gt;0,H55,"")</f>
        <v>590</v>
      </c>
      <c r="U55" s="67">
        <f t="shared" ref="U55" si="278">IF($N55&lt;&gt;0,I55,"")</f>
        <v>88.93</v>
      </c>
      <c r="V55" s="59">
        <f t="shared" ref="V55" si="279">IF($N55&lt;&gt;0,J55,"")</f>
        <v>58.46</v>
      </c>
      <c r="W55" s="65">
        <f t="shared" ref="W55" si="280">IF($N55&lt;&gt;0,K55,"")</f>
        <v>533</v>
      </c>
      <c r="X55" s="66">
        <f t="shared" ref="X55" si="281">IF($N55&lt;&gt;0,L55,"")</f>
        <v>351</v>
      </c>
    </row>
    <row r="56" spans="1:24" s="20" customFormat="1">
      <c r="A56" s="40" t="s">
        <v>21</v>
      </c>
      <c r="B56" s="36">
        <v>42371</v>
      </c>
      <c r="C56" s="37">
        <v>0</v>
      </c>
      <c r="D56" s="68">
        <v>17.600000000000001</v>
      </c>
      <c r="E56" s="69">
        <v>0</v>
      </c>
      <c r="F56" s="60">
        <v>0</v>
      </c>
      <c r="G56" s="67">
        <v>598</v>
      </c>
      <c r="H56" s="59">
        <v>591</v>
      </c>
      <c r="I56" s="67">
        <v>87.04</v>
      </c>
      <c r="J56" s="59">
        <v>56.71</v>
      </c>
      <c r="K56" s="65">
        <v>520</v>
      </c>
      <c r="L56" s="66">
        <v>339</v>
      </c>
      <c r="N56" s="43">
        <f t="shared" ref="N56:N73" si="282">IF(I56&lt;&gt;200,24,0)</f>
        <v>24</v>
      </c>
      <c r="O56" s="37" t="str">
        <f t="shared" ref="O56:O73" si="283">IF(C56&lt;&gt;0,"*","")</f>
        <v/>
      </c>
      <c r="P56" s="68">
        <f t="shared" ref="P56" si="284">IF($N56&lt;&gt;0,D56,"")</f>
        <v>17.600000000000001</v>
      </c>
      <c r="Q56" s="69">
        <f t="shared" ref="Q56" si="285">IF($N56&lt;&gt;0,E56,"")</f>
        <v>0</v>
      </c>
      <c r="R56" s="69">
        <f t="shared" ref="R56" si="286">IF($N56&lt;&gt;0,F56,"")</f>
        <v>0</v>
      </c>
      <c r="S56" s="67">
        <f t="shared" ref="S56" si="287">IF($N56&lt;&gt;0,G56,"")</f>
        <v>598</v>
      </c>
      <c r="T56" s="59">
        <f t="shared" ref="T56" si="288">IF($N56&lt;&gt;0,H56,"")</f>
        <v>591</v>
      </c>
      <c r="U56" s="67">
        <f t="shared" ref="U56" si="289">IF($N56&lt;&gt;0,I56,"")</f>
        <v>87.04</v>
      </c>
      <c r="V56" s="59">
        <f t="shared" ref="V56" si="290">IF($N56&lt;&gt;0,J56,"")</f>
        <v>56.71</v>
      </c>
      <c r="W56" s="65">
        <f t="shared" ref="W56" si="291">IF($N56&lt;&gt;0,K56,"")</f>
        <v>520</v>
      </c>
      <c r="X56" s="66">
        <f t="shared" ref="X56" si="292">IF($N56&lt;&gt;0,L56,"")</f>
        <v>339</v>
      </c>
    </row>
    <row r="57" spans="1:24" s="20" customFormat="1">
      <c r="A57" s="40" t="s">
        <v>21</v>
      </c>
      <c r="B57" s="36">
        <v>42372</v>
      </c>
      <c r="C57" s="37">
        <v>0</v>
      </c>
      <c r="D57" s="68">
        <v>18</v>
      </c>
      <c r="E57" s="69">
        <v>0</v>
      </c>
      <c r="F57" s="60">
        <v>0</v>
      </c>
      <c r="G57" s="67">
        <v>597</v>
      </c>
      <c r="H57" s="59">
        <v>589</v>
      </c>
      <c r="I57" s="67">
        <v>87.63</v>
      </c>
      <c r="J57" s="59">
        <v>56.480000000000004</v>
      </c>
      <c r="K57" s="65">
        <v>524</v>
      </c>
      <c r="L57" s="66">
        <v>337</v>
      </c>
      <c r="N57" s="43">
        <f t="shared" si="282"/>
        <v>24</v>
      </c>
      <c r="O57" s="37" t="str">
        <f t="shared" si="283"/>
        <v/>
      </c>
      <c r="P57" s="68">
        <f t="shared" ref="P57" si="293">IF($N57&lt;&gt;0,D57,"")</f>
        <v>18</v>
      </c>
      <c r="Q57" s="69">
        <f t="shared" ref="Q57" si="294">IF($N57&lt;&gt;0,E57,"")</f>
        <v>0</v>
      </c>
      <c r="R57" s="69">
        <f t="shared" ref="R57" si="295">IF($N57&lt;&gt;0,F57,"")</f>
        <v>0</v>
      </c>
      <c r="S57" s="67">
        <f t="shared" ref="S57" si="296">IF($N57&lt;&gt;0,G57,"")</f>
        <v>597</v>
      </c>
      <c r="T57" s="59">
        <f t="shared" ref="T57" si="297">IF($N57&lt;&gt;0,H57,"")</f>
        <v>589</v>
      </c>
      <c r="U57" s="67">
        <f t="shared" ref="U57" si="298">IF($N57&lt;&gt;0,I57,"")</f>
        <v>87.63</v>
      </c>
      <c r="V57" s="59">
        <f t="shared" ref="V57" si="299">IF($N57&lt;&gt;0,J57,"")</f>
        <v>56.480000000000004</v>
      </c>
      <c r="W57" s="65">
        <f t="shared" ref="W57" si="300">IF($N57&lt;&gt;0,K57,"")</f>
        <v>524</v>
      </c>
      <c r="X57" s="66">
        <f t="shared" ref="X57" si="301">IF($N57&lt;&gt;0,L57,"")</f>
        <v>337</v>
      </c>
    </row>
    <row r="58" spans="1:24" s="20" customFormat="1">
      <c r="A58" s="40" t="s">
        <v>21</v>
      </c>
      <c r="B58" s="36">
        <v>42373</v>
      </c>
      <c r="C58" s="37">
        <v>0</v>
      </c>
      <c r="D58" s="68">
        <v>16.8</v>
      </c>
      <c r="E58" s="69">
        <v>0</v>
      </c>
      <c r="F58" s="60">
        <v>0</v>
      </c>
      <c r="G58" s="67">
        <v>600</v>
      </c>
      <c r="H58" s="59">
        <v>593</v>
      </c>
      <c r="I58" s="67">
        <v>83.3</v>
      </c>
      <c r="J58" s="59">
        <v>54.27</v>
      </c>
      <c r="K58" s="65">
        <v>500</v>
      </c>
      <c r="L58" s="66">
        <v>326</v>
      </c>
      <c r="N58" s="43">
        <f t="shared" si="282"/>
        <v>24</v>
      </c>
      <c r="O58" s="37" t="str">
        <f t="shared" si="283"/>
        <v/>
      </c>
      <c r="P58" s="68">
        <f t="shared" ref="P58" si="302">IF($N58&lt;&gt;0,D58,"")</f>
        <v>16.8</v>
      </c>
      <c r="Q58" s="69">
        <f t="shared" ref="Q58" si="303">IF($N58&lt;&gt;0,E58,"")</f>
        <v>0</v>
      </c>
      <c r="R58" s="69">
        <f t="shared" ref="R58" si="304">IF($N58&lt;&gt;0,F58,"")</f>
        <v>0</v>
      </c>
      <c r="S58" s="67">
        <f t="shared" ref="S58" si="305">IF($N58&lt;&gt;0,G58,"")</f>
        <v>600</v>
      </c>
      <c r="T58" s="59">
        <f t="shared" ref="T58" si="306">IF($N58&lt;&gt;0,H58,"")</f>
        <v>593</v>
      </c>
      <c r="U58" s="67">
        <f t="shared" ref="U58" si="307">IF($N58&lt;&gt;0,I58,"")</f>
        <v>83.3</v>
      </c>
      <c r="V58" s="59">
        <f t="shared" ref="V58" si="308">IF($N58&lt;&gt;0,J58,"")</f>
        <v>54.27</v>
      </c>
      <c r="W58" s="65">
        <f t="shared" ref="W58" si="309">IF($N58&lt;&gt;0,K58,"")</f>
        <v>500</v>
      </c>
      <c r="X58" s="66">
        <f t="shared" ref="X58" si="310">IF($N58&lt;&gt;0,L58,"")</f>
        <v>326</v>
      </c>
    </row>
    <row r="59" spans="1:24" s="20" customFormat="1">
      <c r="A59" s="40" t="s">
        <v>21</v>
      </c>
      <c r="B59" s="36">
        <v>42374</v>
      </c>
      <c r="C59" s="37">
        <v>0</v>
      </c>
      <c r="D59" s="68">
        <v>17.600000000000001</v>
      </c>
      <c r="E59" s="69">
        <v>0</v>
      </c>
      <c r="F59" s="60">
        <v>0</v>
      </c>
      <c r="G59" s="67">
        <v>599</v>
      </c>
      <c r="H59" s="59">
        <v>592</v>
      </c>
      <c r="I59" s="67">
        <v>86.350000000000009</v>
      </c>
      <c r="J59" s="59">
        <v>56.120000000000005</v>
      </c>
      <c r="K59" s="65">
        <v>517</v>
      </c>
      <c r="L59" s="66">
        <v>337</v>
      </c>
      <c r="N59" s="43">
        <f t="shared" si="282"/>
        <v>24</v>
      </c>
      <c r="O59" s="37" t="str">
        <f t="shared" si="283"/>
        <v/>
      </c>
      <c r="P59" s="68">
        <f t="shared" ref="P59" si="311">IF($N59&lt;&gt;0,D59,"")</f>
        <v>17.600000000000001</v>
      </c>
      <c r="Q59" s="69">
        <f t="shared" ref="Q59" si="312">IF($N59&lt;&gt;0,E59,"")</f>
        <v>0</v>
      </c>
      <c r="R59" s="69">
        <f t="shared" ref="R59" si="313">IF($N59&lt;&gt;0,F59,"")</f>
        <v>0</v>
      </c>
      <c r="S59" s="67">
        <f t="shared" ref="S59" si="314">IF($N59&lt;&gt;0,G59,"")</f>
        <v>599</v>
      </c>
      <c r="T59" s="59">
        <f t="shared" ref="T59" si="315">IF($N59&lt;&gt;0,H59,"")</f>
        <v>592</v>
      </c>
      <c r="U59" s="67">
        <f t="shared" ref="U59" si="316">IF($N59&lt;&gt;0,I59,"")</f>
        <v>86.350000000000009</v>
      </c>
      <c r="V59" s="59">
        <f t="shared" ref="V59" si="317">IF($N59&lt;&gt;0,J59,"")</f>
        <v>56.120000000000005</v>
      </c>
      <c r="W59" s="65">
        <f t="shared" ref="W59" si="318">IF($N59&lt;&gt;0,K59,"")</f>
        <v>517</v>
      </c>
      <c r="X59" s="66">
        <f t="shared" ref="X59" si="319">IF($N59&lt;&gt;0,L59,"")</f>
        <v>337</v>
      </c>
    </row>
    <row r="60" spans="1:24" s="20" customFormat="1">
      <c r="A60" s="40" t="s">
        <v>21</v>
      </c>
      <c r="B60" s="36">
        <v>42375</v>
      </c>
      <c r="C60" s="37">
        <v>0</v>
      </c>
      <c r="D60" s="68">
        <v>17.5</v>
      </c>
      <c r="E60" s="69">
        <v>0</v>
      </c>
      <c r="F60" s="60">
        <v>0</v>
      </c>
      <c r="G60" s="67">
        <v>599</v>
      </c>
      <c r="H60" s="59">
        <v>592</v>
      </c>
      <c r="I60" s="67">
        <v>83.84</v>
      </c>
      <c r="J60" s="59">
        <v>53.72</v>
      </c>
      <c r="K60" s="65">
        <v>502</v>
      </c>
      <c r="L60" s="66">
        <v>321</v>
      </c>
      <c r="N60" s="43">
        <f t="shared" si="282"/>
        <v>24</v>
      </c>
      <c r="O60" s="37" t="str">
        <f t="shared" si="283"/>
        <v/>
      </c>
      <c r="P60" s="68">
        <f t="shared" ref="P60" si="320">IF($N60&lt;&gt;0,D60,"")</f>
        <v>17.5</v>
      </c>
      <c r="Q60" s="69">
        <f t="shared" ref="Q60" si="321">IF($N60&lt;&gt;0,E60,"")</f>
        <v>0</v>
      </c>
      <c r="R60" s="69">
        <f t="shared" ref="R60" si="322">IF($N60&lt;&gt;0,F60,"")</f>
        <v>0</v>
      </c>
      <c r="S60" s="67">
        <f t="shared" ref="S60" si="323">IF($N60&lt;&gt;0,G60,"")</f>
        <v>599</v>
      </c>
      <c r="T60" s="59">
        <f t="shared" ref="T60" si="324">IF($N60&lt;&gt;0,H60,"")</f>
        <v>592</v>
      </c>
      <c r="U60" s="67">
        <f t="shared" ref="U60" si="325">IF($N60&lt;&gt;0,I60,"")</f>
        <v>83.84</v>
      </c>
      <c r="V60" s="59">
        <f t="shared" ref="V60" si="326">IF($N60&lt;&gt;0,J60,"")</f>
        <v>53.72</v>
      </c>
      <c r="W60" s="65">
        <f t="shared" ref="W60" si="327">IF($N60&lt;&gt;0,K60,"")</f>
        <v>502</v>
      </c>
      <c r="X60" s="66">
        <f t="shared" ref="X60" si="328">IF($N60&lt;&gt;0,L60,"")</f>
        <v>321</v>
      </c>
    </row>
    <row r="61" spans="1:24" s="20" customFormat="1">
      <c r="A61" s="40" t="s">
        <v>21</v>
      </c>
      <c r="B61" s="36">
        <v>42376</v>
      </c>
      <c r="C61" s="37">
        <v>0</v>
      </c>
      <c r="D61" s="68">
        <v>17.2</v>
      </c>
      <c r="E61" s="69">
        <v>0</v>
      </c>
      <c r="F61" s="60">
        <v>0</v>
      </c>
      <c r="G61" s="67">
        <v>599</v>
      </c>
      <c r="H61" s="59">
        <v>592</v>
      </c>
      <c r="I61" s="67">
        <v>85.74</v>
      </c>
      <c r="J61" s="59">
        <v>56.09</v>
      </c>
      <c r="K61" s="65">
        <v>514</v>
      </c>
      <c r="L61" s="66">
        <v>336</v>
      </c>
      <c r="N61" s="43">
        <f t="shared" si="282"/>
        <v>24</v>
      </c>
      <c r="O61" s="37" t="str">
        <f t="shared" si="283"/>
        <v/>
      </c>
      <c r="P61" s="68">
        <f t="shared" ref="P61" si="329">IF($N61&lt;&gt;0,D61,"")</f>
        <v>17.2</v>
      </c>
      <c r="Q61" s="69">
        <f t="shared" ref="Q61" si="330">IF($N61&lt;&gt;0,E61,"")</f>
        <v>0</v>
      </c>
      <c r="R61" s="69">
        <f t="shared" ref="R61" si="331">IF($N61&lt;&gt;0,F61,"")</f>
        <v>0</v>
      </c>
      <c r="S61" s="67">
        <f t="shared" ref="S61" si="332">IF($N61&lt;&gt;0,G61,"")</f>
        <v>599</v>
      </c>
      <c r="T61" s="59">
        <f t="shared" ref="T61" si="333">IF($N61&lt;&gt;0,H61,"")</f>
        <v>592</v>
      </c>
      <c r="U61" s="67">
        <f t="shared" ref="U61" si="334">IF($N61&lt;&gt;0,I61,"")</f>
        <v>85.74</v>
      </c>
      <c r="V61" s="59">
        <f t="shared" ref="V61" si="335">IF($N61&lt;&gt;0,J61,"")</f>
        <v>56.09</v>
      </c>
      <c r="W61" s="65">
        <f t="shared" ref="W61" si="336">IF($N61&lt;&gt;0,K61,"")</f>
        <v>514</v>
      </c>
      <c r="X61" s="66">
        <f t="shared" ref="X61" si="337">IF($N61&lt;&gt;0,L61,"")</f>
        <v>336</v>
      </c>
    </row>
    <row r="62" spans="1:24" s="20" customFormat="1">
      <c r="A62" s="40" t="s">
        <v>21</v>
      </c>
      <c r="B62" s="36">
        <v>42377</v>
      </c>
      <c r="C62" s="37">
        <v>0</v>
      </c>
      <c r="D62" s="68">
        <v>17.2</v>
      </c>
      <c r="E62" s="69">
        <v>0</v>
      </c>
      <c r="F62" s="60">
        <v>0</v>
      </c>
      <c r="G62" s="67">
        <v>600</v>
      </c>
      <c r="H62" s="59">
        <v>592</v>
      </c>
      <c r="I62" s="67">
        <v>85.11</v>
      </c>
      <c r="J62" s="59">
        <v>55.39</v>
      </c>
      <c r="K62" s="65">
        <v>510</v>
      </c>
      <c r="L62" s="66">
        <v>333</v>
      </c>
      <c r="N62" s="43">
        <f t="shared" si="282"/>
        <v>24</v>
      </c>
      <c r="O62" s="37" t="str">
        <f t="shared" si="283"/>
        <v/>
      </c>
      <c r="P62" s="68">
        <f t="shared" ref="P62" si="338">IF($N62&lt;&gt;0,D62,"")</f>
        <v>17.2</v>
      </c>
      <c r="Q62" s="69">
        <f t="shared" ref="Q62" si="339">IF($N62&lt;&gt;0,E62,"")</f>
        <v>0</v>
      </c>
      <c r="R62" s="69">
        <f t="shared" ref="R62" si="340">IF($N62&lt;&gt;0,F62,"")</f>
        <v>0</v>
      </c>
      <c r="S62" s="67">
        <f t="shared" ref="S62" si="341">IF($N62&lt;&gt;0,G62,"")</f>
        <v>600</v>
      </c>
      <c r="T62" s="59">
        <f t="shared" ref="T62" si="342">IF($N62&lt;&gt;0,H62,"")</f>
        <v>592</v>
      </c>
      <c r="U62" s="67">
        <f t="shared" ref="U62" si="343">IF($N62&lt;&gt;0,I62,"")</f>
        <v>85.11</v>
      </c>
      <c r="V62" s="59">
        <f t="shared" ref="V62" si="344">IF($N62&lt;&gt;0,J62,"")</f>
        <v>55.39</v>
      </c>
      <c r="W62" s="65">
        <f t="shared" ref="W62" si="345">IF($N62&lt;&gt;0,K62,"")</f>
        <v>510</v>
      </c>
      <c r="X62" s="66">
        <f t="shared" ref="X62" si="346">IF($N62&lt;&gt;0,L62,"")</f>
        <v>333</v>
      </c>
    </row>
    <row r="63" spans="1:24" s="20" customFormat="1">
      <c r="A63" s="40" t="s">
        <v>21</v>
      </c>
      <c r="B63" s="36">
        <v>42378</v>
      </c>
      <c r="C63" s="37">
        <v>0</v>
      </c>
      <c r="D63" s="68">
        <v>16.100000000000001</v>
      </c>
      <c r="E63" s="69">
        <v>0</v>
      </c>
      <c r="F63" s="60">
        <v>0</v>
      </c>
      <c r="G63" s="67">
        <v>601</v>
      </c>
      <c r="H63" s="59">
        <v>595</v>
      </c>
      <c r="I63" s="67">
        <v>80.77</v>
      </c>
      <c r="J63" s="59">
        <v>53.2</v>
      </c>
      <c r="K63" s="65">
        <v>486</v>
      </c>
      <c r="L63" s="66">
        <v>320</v>
      </c>
      <c r="N63" s="43">
        <f t="shared" si="282"/>
        <v>24</v>
      </c>
      <c r="O63" s="37" t="str">
        <f t="shared" si="283"/>
        <v/>
      </c>
      <c r="P63" s="68">
        <f t="shared" ref="P63" si="347">IF($N63&lt;&gt;0,D63,"")</f>
        <v>16.100000000000001</v>
      </c>
      <c r="Q63" s="69">
        <f t="shared" ref="Q63" si="348">IF($N63&lt;&gt;0,E63,"")</f>
        <v>0</v>
      </c>
      <c r="R63" s="69">
        <f t="shared" ref="R63" si="349">IF($N63&lt;&gt;0,F63,"")</f>
        <v>0</v>
      </c>
      <c r="S63" s="67">
        <f t="shared" ref="S63" si="350">IF($N63&lt;&gt;0,G63,"")</f>
        <v>601</v>
      </c>
      <c r="T63" s="59">
        <f t="shared" ref="T63" si="351">IF($N63&lt;&gt;0,H63,"")</f>
        <v>595</v>
      </c>
      <c r="U63" s="67">
        <f t="shared" ref="U63" si="352">IF($N63&lt;&gt;0,I63,"")</f>
        <v>80.77</v>
      </c>
      <c r="V63" s="59">
        <f t="shared" ref="V63" si="353">IF($N63&lt;&gt;0,J63,"")</f>
        <v>53.2</v>
      </c>
      <c r="W63" s="65">
        <f t="shared" ref="W63" si="354">IF($N63&lt;&gt;0,K63,"")</f>
        <v>486</v>
      </c>
      <c r="X63" s="66">
        <f t="shared" ref="X63" si="355">IF($N63&lt;&gt;0,L63,"")</f>
        <v>320</v>
      </c>
    </row>
    <row r="64" spans="1:24" s="20" customFormat="1">
      <c r="A64" s="40" t="s">
        <v>21</v>
      </c>
      <c r="B64" s="36">
        <v>42379</v>
      </c>
      <c r="C64" s="37">
        <v>0</v>
      </c>
      <c r="D64" s="68">
        <v>15.4</v>
      </c>
      <c r="E64" s="69">
        <v>0</v>
      </c>
      <c r="F64" s="60">
        <v>0</v>
      </c>
      <c r="G64" s="67">
        <v>601</v>
      </c>
      <c r="H64" s="59">
        <v>595</v>
      </c>
      <c r="I64" s="67">
        <v>77.13</v>
      </c>
      <c r="J64" s="59">
        <v>50.99</v>
      </c>
      <c r="K64" s="65">
        <v>464</v>
      </c>
      <c r="L64" s="66">
        <v>306</v>
      </c>
      <c r="N64" s="43">
        <f t="shared" si="282"/>
        <v>24</v>
      </c>
      <c r="O64" s="37" t="str">
        <f t="shared" si="283"/>
        <v/>
      </c>
      <c r="P64" s="68">
        <f t="shared" ref="P64" si="356">IF($N64&lt;&gt;0,D64,"")</f>
        <v>15.4</v>
      </c>
      <c r="Q64" s="69">
        <f t="shared" ref="Q64" si="357">IF($N64&lt;&gt;0,E64,"")</f>
        <v>0</v>
      </c>
      <c r="R64" s="69">
        <f t="shared" ref="R64" si="358">IF($N64&lt;&gt;0,F64,"")</f>
        <v>0</v>
      </c>
      <c r="S64" s="67">
        <f t="shared" ref="S64" si="359">IF($N64&lt;&gt;0,G64,"")</f>
        <v>601</v>
      </c>
      <c r="T64" s="59">
        <f t="shared" ref="T64" si="360">IF($N64&lt;&gt;0,H64,"")</f>
        <v>595</v>
      </c>
      <c r="U64" s="67">
        <f t="shared" ref="U64" si="361">IF($N64&lt;&gt;0,I64,"")</f>
        <v>77.13</v>
      </c>
      <c r="V64" s="59">
        <f t="shared" ref="V64" si="362">IF($N64&lt;&gt;0,J64,"")</f>
        <v>50.99</v>
      </c>
      <c r="W64" s="65">
        <f t="shared" ref="W64" si="363">IF($N64&lt;&gt;0,K64,"")</f>
        <v>464</v>
      </c>
      <c r="X64" s="66">
        <f t="shared" ref="X64" si="364">IF($N64&lt;&gt;0,L64,"")</f>
        <v>306</v>
      </c>
    </row>
    <row r="65" spans="1:24" s="20" customFormat="1">
      <c r="A65" s="40" t="s">
        <v>21</v>
      </c>
      <c r="B65" s="36">
        <v>42380</v>
      </c>
      <c r="C65" s="37">
        <v>0</v>
      </c>
      <c r="D65" s="68">
        <v>13</v>
      </c>
      <c r="E65" s="69">
        <v>0</v>
      </c>
      <c r="F65" s="60">
        <v>0</v>
      </c>
      <c r="G65" s="67">
        <v>600</v>
      </c>
      <c r="H65" s="59">
        <v>598</v>
      </c>
      <c r="I65" s="67">
        <v>70.210000000000008</v>
      </c>
      <c r="J65" s="59">
        <v>47.96</v>
      </c>
      <c r="K65" s="65">
        <v>421</v>
      </c>
      <c r="L65" s="66">
        <v>288</v>
      </c>
      <c r="N65" s="43">
        <f t="shared" si="282"/>
        <v>24</v>
      </c>
      <c r="O65" s="37" t="str">
        <f t="shared" si="283"/>
        <v/>
      </c>
      <c r="P65" s="68">
        <f t="shared" ref="P65" si="365">IF($N65&lt;&gt;0,D65,"")</f>
        <v>13</v>
      </c>
      <c r="Q65" s="69">
        <f t="shared" ref="Q65" si="366">IF($N65&lt;&gt;0,E65,"")</f>
        <v>0</v>
      </c>
      <c r="R65" s="69">
        <f t="shared" ref="R65" si="367">IF($N65&lt;&gt;0,F65,"")</f>
        <v>0</v>
      </c>
      <c r="S65" s="67">
        <f t="shared" ref="S65" si="368">IF($N65&lt;&gt;0,G65,"")</f>
        <v>600</v>
      </c>
      <c r="T65" s="59">
        <f t="shared" ref="T65" si="369">IF($N65&lt;&gt;0,H65,"")</f>
        <v>598</v>
      </c>
      <c r="U65" s="67">
        <f t="shared" ref="U65" si="370">IF($N65&lt;&gt;0,I65,"")</f>
        <v>70.210000000000008</v>
      </c>
      <c r="V65" s="59">
        <f t="shared" ref="V65" si="371">IF($N65&lt;&gt;0,J65,"")</f>
        <v>47.96</v>
      </c>
      <c r="W65" s="65">
        <f t="shared" ref="W65" si="372">IF($N65&lt;&gt;0,K65,"")</f>
        <v>421</v>
      </c>
      <c r="X65" s="66">
        <f t="shared" ref="X65" si="373">IF($N65&lt;&gt;0,L65,"")</f>
        <v>288</v>
      </c>
    </row>
    <row r="66" spans="1:24" s="20" customFormat="1">
      <c r="A66" s="40" t="s">
        <v>21</v>
      </c>
      <c r="B66" s="36">
        <v>42381</v>
      </c>
      <c r="C66" s="37">
        <v>0</v>
      </c>
      <c r="D66" s="68">
        <v>13.3</v>
      </c>
      <c r="E66" s="69">
        <v>0</v>
      </c>
      <c r="F66" s="60">
        <v>0</v>
      </c>
      <c r="G66" s="67">
        <v>600</v>
      </c>
      <c r="H66" s="59">
        <v>596</v>
      </c>
      <c r="I66" s="67">
        <v>72.23</v>
      </c>
      <c r="J66" s="59">
        <v>49.47</v>
      </c>
      <c r="K66" s="65">
        <v>434</v>
      </c>
      <c r="L66" s="66">
        <v>297</v>
      </c>
      <c r="N66" s="43">
        <f t="shared" si="282"/>
        <v>24</v>
      </c>
      <c r="O66" s="37" t="str">
        <f t="shared" si="283"/>
        <v/>
      </c>
      <c r="P66" s="68">
        <f t="shared" ref="P66" si="374">IF($N66&lt;&gt;0,D66,"")</f>
        <v>13.3</v>
      </c>
      <c r="Q66" s="69">
        <f t="shared" ref="Q66" si="375">IF($N66&lt;&gt;0,E66,"")</f>
        <v>0</v>
      </c>
      <c r="R66" s="69">
        <f t="shared" ref="R66" si="376">IF($N66&lt;&gt;0,F66,"")</f>
        <v>0</v>
      </c>
      <c r="S66" s="67">
        <f t="shared" ref="S66" si="377">IF($N66&lt;&gt;0,G66,"")</f>
        <v>600</v>
      </c>
      <c r="T66" s="59">
        <f t="shared" ref="T66" si="378">IF($N66&lt;&gt;0,H66,"")</f>
        <v>596</v>
      </c>
      <c r="U66" s="67">
        <f t="shared" ref="U66" si="379">IF($N66&lt;&gt;0,I66,"")</f>
        <v>72.23</v>
      </c>
      <c r="V66" s="59">
        <f t="shared" ref="V66" si="380">IF($N66&lt;&gt;0,J66,"")</f>
        <v>49.47</v>
      </c>
      <c r="W66" s="65">
        <f t="shared" ref="W66" si="381">IF($N66&lt;&gt;0,K66,"")</f>
        <v>434</v>
      </c>
      <c r="X66" s="66">
        <f t="shared" ref="X66" si="382">IF($N66&lt;&gt;0,L66,"")</f>
        <v>297</v>
      </c>
    </row>
    <row r="67" spans="1:24" s="20" customFormat="1">
      <c r="A67" s="40" t="s">
        <v>21</v>
      </c>
      <c r="B67" s="36">
        <v>42382</v>
      </c>
      <c r="C67" s="37">
        <v>0</v>
      </c>
      <c r="D67" s="68">
        <v>15.5</v>
      </c>
      <c r="E67" s="69">
        <v>0</v>
      </c>
      <c r="F67" s="60">
        <v>0</v>
      </c>
      <c r="G67" s="67">
        <v>601</v>
      </c>
      <c r="H67" s="59">
        <v>596</v>
      </c>
      <c r="I67" s="67">
        <v>79.010000000000005</v>
      </c>
      <c r="J67" s="59">
        <v>52.52</v>
      </c>
      <c r="K67" s="65">
        <v>474</v>
      </c>
      <c r="L67" s="66">
        <v>316</v>
      </c>
      <c r="N67" s="43">
        <f t="shared" si="282"/>
        <v>24</v>
      </c>
      <c r="O67" s="37" t="str">
        <f t="shared" si="283"/>
        <v/>
      </c>
      <c r="P67" s="68">
        <f t="shared" ref="P67" si="383">IF($N67&lt;&gt;0,D67,"")</f>
        <v>15.5</v>
      </c>
      <c r="Q67" s="69">
        <f t="shared" ref="Q67" si="384">IF($N67&lt;&gt;0,E67,"")</f>
        <v>0</v>
      </c>
      <c r="R67" s="69">
        <f t="shared" ref="R67" si="385">IF($N67&lt;&gt;0,F67,"")</f>
        <v>0</v>
      </c>
      <c r="S67" s="67">
        <f t="shared" ref="S67" si="386">IF($N67&lt;&gt;0,G67,"")</f>
        <v>601</v>
      </c>
      <c r="T67" s="59">
        <f t="shared" ref="T67" si="387">IF($N67&lt;&gt;0,H67,"")</f>
        <v>596</v>
      </c>
      <c r="U67" s="67">
        <f t="shared" ref="U67" si="388">IF($N67&lt;&gt;0,I67,"")</f>
        <v>79.010000000000005</v>
      </c>
      <c r="V67" s="59">
        <f t="shared" ref="V67" si="389">IF($N67&lt;&gt;0,J67,"")</f>
        <v>52.52</v>
      </c>
      <c r="W67" s="65">
        <f t="shared" ref="W67" si="390">IF($N67&lt;&gt;0,K67,"")</f>
        <v>474</v>
      </c>
      <c r="X67" s="66">
        <f t="shared" ref="X67" si="391">IF($N67&lt;&gt;0,L67,"")</f>
        <v>316</v>
      </c>
    </row>
    <row r="68" spans="1:24" s="20" customFormat="1">
      <c r="A68" s="40" t="s">
        <v>21</v>
      </c>
      <c r="B68" s="36">
        <v>42383</v>
      </c>
      <c r="C68" s="37">
        <v>0</v>
      </c>
      <c r="D68" s="68">
        <v>15.3</v>
      </c>
      <c r="E68" s="69">
        <v>0</v>
      </c>
      <c r="F68" s="60">
        <v>0</v>
      </c>
      <c r="G68" s="67">
        <v>602</v>
      </c>
      <c r="H68" s="59">
        <v>597</v>
      </c>
      <c r="I68" s="67">
        <v>79.08</v>
      </c>
      <c r="J68" s="59">
        <v>53.01</v>
      </c>
      <c r="K68" s="65">
        <v>477</v>
      </c>
      <c r="L68" s="66">
        <v>319</v>
      </c>
      <c r="N68" s="43">
        <f t="shared" si="282"/>
        <v>24</v>
      </c>
      <c r="O68" s="37" t="str">
        <f t="shared" si="283"/>
        <v/>
      </c>
      <c r="P68" s="68">
        <f t="shared" ref="P68" si="392">IF($N68&lt;&gt;0,D68,"")</f>
        <v>15.3</v>
      </c>
      <c r="Q68" s="69">
        <f t="shared" ref="Q68" si="393">IF($N68&lt;&gt;0,E68,"")</f>
        <v>0</v>
      </c>
      <c r="R68" s="69">
        <f t="shared" ref="R68" si="394">IF($N68&lt;&gt;0,F68,"")</f>
        <v>0</v>
      </c>
      <c r="S68" s="67">
        <f t="shared" ref="S68" si="395">IF($N68&lt;&gt;0,G68,"")</f>
        <v>602</v>
      </c>
      <c r="T68" s="59">
        <f t="shared" ref="T68" si="396">IF($N68&lt;&gt;0,H68,"")</f>
        <v>597</v>
      </c>
      <c r="U68" s="67">
        <f t="shared" ref="U68" si="397">IF($N68&lt;&gt;0,I68,"")</f>
        <v>79.08</v>
      </c>
      <c r="V68" s="59">
        <f t="shared" ref="V68" si="398">IF($N68&lt;&gt;0,J68,"")</f>
        <v>53.01</v>
      </c>
      <c r="W68" s="65">
        <f t="shared" ref="W68" si="399">IF($N68&lt;&gt;0,K68,"")</f>
        <v>477</v>
      </c>
      <c r="X68" s="66">
        <f t="shared" ref="X68" si="400">IF($N68&lt;&gt;0,L68,"")</f>
        <v>319</v>
      </c>
    </row>
    <row r="69" spans="1:24" s="20" customFormat="1">
      <c r="A69" s="40" t="s">
        <v>21</v>
      </c>
      <c r="B69" s="36">
        <v>42384</v>
      </c>
      <c r="C69" s="37">
        <v>0</v>
      </c>
      <c r="D69" s="68">
        <v>15.3</v>
      </c>
      <c r="E69" s="69">
        <v>0</v>
      </c>
      <c r="F69" s="60">
        <v>0</v>
      </c>
      <c r="G69" s="67">
        <v>599</v>
      </c>
      <c r="H69" s="59">
        <v>593</v>
      </c>
      <c r="I69" s="67">
        <v>79.040000000000006</v>
      </c>
      <c r="J69" s="59">
        <v>52.67</v>
      </c>
      <c r="K69" s="65">
        <v>473</v>
      </c>
      <c r="L69" s="66">
        <v>316</v>
      </c>
      <c r="N69" s="43">
        <f t="shared" si="282"/>
        <v>24</v>
      </c>
      <c r="O69" s="37" t="str">
        <f t="shared" si="283"/>
        <v/>
      </c>
      <c r="P69" s="68">
        <f t="shared" ref="P69" si="401">IF($N69&lt;&gt;0,D69,"")</f>
        <v>15.3</v>
      </c>
      <c r="Q69" s="69">
        <f t="shared" ref="Q69" si="402">IF($N69&lt;&gt;0,E69,"")</f>
        <v>0</v>
      </c>
      <c r="R69" s="69">
        <f t="shared" ref="R69" si="403">IF($N69&lt;&gt;0,F69,"")</f>
        <v>0</v>
      </c>
      <c r="S69" s="67">
        <f t="shared" ref="S69" si="404">IF($N69&lt;&gt;0,G69,"")</f>
        <v>599</v>
      </c>
      <c r="T69" s="59">
        <f t="shared" ref="T69" si="405">IF($N69&lt;&gt;0,H69,"")</f>
        <v>593</v>
      </c>
      <c r="U69" s="67">
        <f t="shared" ref="U69" si="406">IF($N69&lt;&gt;0,I69,"")</f>
        <v>79.040000000000006</v>
      </c>
      <c r="V69" s="59">
        <f t="shared" ref="V69" si="407">IF($N69&lt;&gt;0,J69,"")</f>
        <v>52.67</v>
      </c>
      <c r="W69" s="65">
        <f t="shared" ref="W69" si="408">IF($N69&lt;&gt;0,K69,"")</f>
        <v>473</v>
      </c>
      <c r="X69" s="66">
        <f t="shared" ref="X69" si="409">IF($N69&lt;&gt;0,L69,"")</f>
        <v>316</v>
      </c>
    </row>
    <row r="70" spans="1:24" s="20" customFormat="1">
      <c r="A70" s="40" t="s">
        <v>21</v>
      </c>
      <c r="B70" s="36">
        <v>42385</v>
      </c>
      <c r="C70" s="37">
        <v>0</v>
      </c>
      <c r="D70" s="68">
        <v>14.100000000000001</v>
      </c>
      <c r="E70" s="69">
        <v>0</v>
      </c>
      <c r="F70" s="60">
        <v>0</v>
      </c>
      <c r="G70" s="67">
        <v>602</v>
      </c>
      <c r="H70" s="59">
        <v>598</v>
      </c>
      <c r="I70" s="67">
        <v>74.87</v>
      </c>
      <c r="J70" s="59">
        <v>50.77</v>
      </c>
      <c r="K70" s="65">
        <v>451</v>
      </c>
      <c r="L70" s="66">
        <v>306</v>
      </c>
      <c r="N70" s="43">
        <f t="shared" si="282"/>
        <v>24</v>
      </c>
      <c r="O70" s="37" t="str">
        <f t="shared" si="283"/>
        <v/>
      </c>
      <c r="P70" s="68">
        <f t="shared" ref="P70" si="410">IF($N70&lt;&gt;0,D70,"")</f>
        <v>14.100000000000001</v>
      </c>
      <c r="Q70" s="69">
        <f t="shared" ref="Q70" si="411">IF($N70&lt;&gt;0,E70,"")</f>
        <v>0</v>
      </c>
      <c r="R70" s="69">
        <f t="shared" ref="R70" si="412">IF($N70&lt;&gt;0,F70,"")</f>
        <v>0</v>
      </c>
      <c r="S70" s="67">
        <f t="shared" ref="S70" si="413">IF($N70&lt;&gt;0,G70,"")</f>
        <v>602</v>
      </c>
      <c r="T70" s="59">
        <f t="shared" ref="T70" si="414">IF($N70&lt;&gt;0,H70,"")</f>
        <v>598</v>
      </c>
      <c r="U70" s="67">
        <f t="shared" ref="U70" si="415">IF($N70&lt;&gt;0,I70,"")</f>
        <v>74.87</v>
      </c>
      <c r="V70" s="59">
        <f t="shared" ref="V70" si="416">IF($N70&lt;&gt;0,J70,"")</f>
        <v>50.77</v>
      </c>
      <c r="W70" s="65">
        <f t="shared" ref="W70" si="417">IF($N70&lt;&gt;0,K70,"")</f>
        <v>451</v>
      </c>
      <c r="X70" s="66">
        <f t="shared" ref="X70" si="418">IF($N70&lt;&gt;0,L70,"")</f>
        <v>306</v>
      </c>
    </row>
    <row r="71" spans="1:24" s="20" customFormat="1">
      <c r="A71" s="40" t="s">
        <v>21</v>
      </c>
      <c r="B71" s="36">
        <v>42386</v>
      </c>
      <c r="C71" s="37">
        <v>0</v>
      </c>
      <c r="D71" s="68">
        <v>16.100000000000001</v>
      </c>
      <c r="E71" s="69">
        <v>0</v>
      </c>
      <c r="F71" s="60">
        <v>0</v>
      </c>
      <c r="G71" s="67">
        <v>609</v>
      </c>
      <c r="H71" s="59">
        <v>603</v>
      </c>
      <c r="I71" s="67">
        <v>79.3</v>
      </c>
      <c r="J71" s="59">
        <v>52.2</v>
      </c>
      <c r="K71" s="65">
        <v>483</v>
      </c>
      <c r="L71" s="66">
        <v>318</v>
      </c>
      <c r="N71" s="43">
        <f t="shared" si="282"/>
        <v>24</v>
      </c>
      <c r="O71" s="37" t="str">
        <f t="shared" si="283"/>
        <v/>
      </c>
      <c r="P71" s="68">
        <f t="shared" ref="P71" si="419">IF($N71&lt;&gt;0,D71,"")</f>
        <v>16.100000000000001</v>
      </c>
      <c r="Q71" s="69">
        <f t="shared" ref="Q71" si="420">IF($N71&lt;&gt;0,E71,"")</f>
        <v>0</v>
      </c>
      <c r="R71" s="69">
        <f t="shared" ref="R71" si="421">IF($N71&lt;&gt;0,F71,"")</f>
        <v>0</v>
      </c>
      <c r="S71" s="67">
        <f t="shared" ref="S71" si="422">IF($N71&lt;&gt;0,G71,"")</f>
        <v>609</v>
      </c>
      <c r="T71" s="59">
        <f t="shared" ref="T71" si="423">IF($N71&lt;&gt;0,H71,"")</f>
        <v>603</v>
      </c>
      <c r="U71" s="67">
        <f t="shared" ref="U71" si="424">IF($N71&lt;&gt;0,I71,"")</f>
        <v>79.3</v>
      </c>
      <c r="V71" s="59">
        <f t="shared" ref="V71" si="425">IF($N71&lt;&gt;0,J71,"")</f>
        <v>52.2</v>
      </c>
      <c r="W71" s="65">
        <f t="shared" ref="W71" si="426">IF($N71&lt;&gt;0,K71,"")</f>
        <v>483</v>
      </c>
      <c r="X71" s="66">
        <f t="shared" ref="X71" si="427">IF($N71&lt;&gt;0,L71,"")</f>
        <v>318</v>
      </c>
    </row>
    <row r="72" spans="1:24" s="20" customFormat="1">
      <c r="A72" s="40" t="s">
        <v>21</v>
      </c>
      <c r="B72" s="36">
        <v>42387</v>
      </c>
      <c r="C72" s="37">
        <v>0</v>
      </c>
      <c r="D72" s="68">
        <v>16.3</v>
      </c>
      <c r="E72" s="69">
        <v>0</v>
      </c>
      <c r="F72" s="60">
        <v>0</v>
      </c>
      <c r="G72" s="67">
        <v>603</v>
      </c>
      <c r="H72" s="59">
        <v>597</v>
      </c>
      <c r="I72" s="67">
        <v>80.61</v>
      </c>
      <c r="J72" s="59">
        <v>52.78</v>
      </c>
      <c r="K72" s="65">
        <v>486</v>
      </c>
      <c r="L72" s="66">
        <v>318</v>
      </c>
      <c r="N72" s="43">
        <f t="shared" si="282"/>
        <v>24</v>
      </c>
      <c r="O72" s="37" t="str">
        <f t="shared" si="283"/>
        <v/>
      </c>
      <c r="P72" s="68">
        <f t="shared" ref="P72" si="428">IF($N72&lt;&gt;0,D72,"")</f>
        <v>16.3</v>
      </c>
      <c r="Q72" s="69">
        <f t="shared" ref="Q72" si="429">IF($N72&lt;&gt;0,E72,"")</f>
        <v>0</v>
      </c>
      <c r="R72" s="69">
        <f t="shared" ref="R72" si="430">IF($N72&lt;&gt;0,F72,"")</f>
        <v>0</v>
      </c>
      <c r="S72" s="67">
        <f t="shared" ref="S72" si="431">IF($N72&lt;&gt;0,G72,"")</f>
        <v>603</v>
      </c>
      <c r="T72" s="59">
        <f t="shared" ref="T72" si="432">IF($N72&lt;&gt;0,H72,"")</f>
        <v>597</v>
      </c>
      <c r="U72" s="67">
        <f t="shared" ref="U72" si="433">IF($N72&lt;&gt;0,I72,"")</f>
        <v>80.61</v>
      </c>
      <c r="V72" s="59">
        <f t="shared" ref="V72" si="434">IF($N72&lt;&gt;0,J72,"")</f>
        <v>52.78</v>
      </c>
      <c r="W72" s="65">
        <f t="shared" ref="W72" si="435">IF($N72&lt;&gt;0,K72,"")</f>
        <v>486</v>
      </c>
      <c r="X72" s="66">
        <f t="shared" ref="X72" si="436">IF($N72&lt;&gt;0,L72,"")</f>
        <v>318</v>
      </c>
    </row>
    <row r="73" spans="1:24" s="20" customFormat="1">
      <c r="A73" s="40" t="s">
        <v>21</v>
      </c>
      <c r="B73" s="36">
        <v>42388</v>
      </c>
      <c r="C73" s="37">
        <v>0</v>
      </c>
      <c r="D73" s="68">
        <v>16.100000000000001</v>
      </c>
      <c r="E73" s="69">
        <v>0</v>
      </c>
      <c r="F73" s="60">
        <v>0</v>
      </c>
      <c r="G73" s="67">
        <v>602</v>
      </c>
      <c r="H73" s="59">
        <v>596</v>
      </c>
      <c r="I73" s="67">
        <v>80.02</v>
      </c>
      <c r="J73" s="59">
        <v>52.65</v>
      </c>
      <c r="K73" s="65">
        <v>482</v>
      </c>
      <c r="L73" s="66">
        <v>316</v>
      </c>
      <c r="N73" s="43">
        <f t="shared" si="282"/>
        <v>24</v>
      </c>
      <c r="O73" s="37" t="str">
        <f t="shared" si="283"/>
        <v/>
      </c>
      <c r="P73" s="68">
        <f t="shared" ref="P73" si="437">IF($N73&lt;&gt;0,D73,"")</f>
        <v>16.100000000000001</v>
      </c>
      <c r="Q73" s="69">
        <f t="shared" ref="Q73" si="438">IF($N73&lt;&gt;0,E73,"")</f>
        <v>0</v>
      </c>
      <c r="R73" s="69">
        <f t="shared" ref="R73" si="439">IF($N73&lt;&gt;0,F73,"")</f>
        <v>0</v>
      </c>
      <c r="S73" s="67">
        <f t="shared" ref="S73" si="440">IF($N73&lt;&gt;0,G73,"")</f>
        <v>602</v>
      </c>
      <c r="T73" s="59">
        <f t="shared" ref="T73" si="441">IF($N73&lt;&gt;0,H73,"")</f>
        <v>596</v>
      </c>
      <c r="U73" s="67">
        <f t="shared" ref="U73" si="442">IF($N73&lt;&gt;0,I73,"")</f>
        <v>80.02</v>
      </c>
      <c r="V73" s="59">
        <f t="shared" ref="V73" si="443">IF($N73&lt;&gt;0,J73,"")</f>
        <v>52.65</v>
      </c>
      <c r="W73" s="65">
        <f t="shared" ref="W73" si="444">IF($N73&lt;&gt;0,K73,"")</f>
        <v>482</v>
      </c>
      <c r="X73" s="66">
        <f t="shared" ref="X73" si="445">IF($N73&lt;&gt;0,L73,"")</f>
        <v>316</v>
      </c>
    </row>
    <row r="74" spans="1:24">
      <c r="A74" s="34" t="s">
        <v>9</v>
      </c>
      <c r="B74" s="30"/>
      <c r="C74" s="32"/>
      <c r="D74" s="32"/>
      <c r="E74" s="32"/>
      <c r="F74" s="30"/>
      <c r="G74" s="32"/>
      <c r="H74" s="32"/>
      <c r="I74" s="32"/>
      <c r="J74" s="62"/>
      <c r="K74" s="30"/>
      <c r="L74" s="32"/>
      <c r="M74" s="20"/>
      <c r="N74" s="32"/>
      <c r="O74" s="32"/>
      <c r="P74" s="32"/>
      <c r="Q74" s="32"/>
      <c r="R74" s="32"/>
      <c r="S74" s="32"/>
      <c r="T74" s="32"/>
      <c r="U74" s="32"/>
      <c r="V74" s="32"/>
      <c r="W74" s="30"/>
      <c r="X74" s="32"/>
    </row>
    <row r="75" spans="1:24" s="20" customFormat="1">
      <c r="A75" s="31"/>
      <c r="B75" s="49" t="s">
        <v>6</v>
      </c>
      <c r="C75" s="50"/>
      <c r="D75" s="51"/>
      <c r="E75" s="47"/>
      <c r="F75" s="52"/>
      <c r="G75" s="51"/>
      <c r="H75" s="52"/>
      <c r="I75" s="51"/>
      <c r="J75" s="63"/>
      <c r="K75" s="51"/>
      <c r="L75" s="52"/>
      <c r="O75" s="44" t="str">
        <f>IF(MAX(O24:O74)=0,"","*")</f>
        <v/>
      </c>
      <c r="P75" s="70">
        <f t="shared" ref="P75:X75" si="446">IF($O76 = 0, 0,AVERAGE(P24:P74))</f>
        <v>14.305000000000003</v>
      </c>
      <c r="Q75" s="70">
        <f t="shared" si="446"/>
        <v>0</v>
      </c>
      <c r="R75" s="70">
        <f t="shared" si="446"/>
        <v>0</v>
      </c>
      <c r="S75" s="20">
        <f t="shared" si="446"/>
        <v>594.70000000000005</v>
      </c>
      <c r="T75" s="20">
        <f t="shared" si="446"/>
        <v>589.95000000000005</v>
      </c>
      <c r="U75" s="20">
        <f t="shared" si="446"/>
        <v>76.642750000000007</v>
      </c>
      <c r="V75" s="20">
        <f t="shared" si="446"/>
        <v>51.955500000000008</v>
      </c>
      <c r="W75" s="38">
        <f t="shared" si="446"/>
        <v>456.45</v>
      </c>
      <c r="X75" s="38">
        <f t="shared" si="446"/>
        <v>309.42500000000001</v>
      </c>
    </row>
    <row r="76" spans="1:24" s="20" customFormat="1" ht="13.5" thickBot="1">
      <c r="A76" s="31"/>
      <c r="B76" s="23" t="s">
        <v>7</v>
      </c>
      <c r="C76" s="24"/>
      <c r="D76" s="45"/>
      <c r="E76" s="25"/>
      <c r="F76" s="26"/>
      <c r="G76" s="25"/>
      <c r="H76" s="26"/>
      <c r="I76" s="25"/>
      <c r="J76" s="64"/>
      <c r="K76" s="25"/>
      <c r="L76" s="26"/>
      <c r="O76" s="43">
        <f>COUNT(P24:P74)</f>
        <v>40</v>
      </c>
      <c r="P76" s="70">
        <f t="shared" ref="P76:X76" si="447">SUM(P24:P74)</f>
        <v>572.20000000000016</v>
      </c>
      <c r="Q76" s="70">
        <f t="shared" si="447"/>
        <v>0</v>
      </c>
      <c r="R76" s="70">
        <f t="shared" si="447"/>
        <v>0</v>
      </c>
      <c r="S76" s="20">
        <f t="shared" si="447"/>
        <v>23788</v>
      </c>
      <c r="T76" s="20">
        <f t="shared" si="447"/>
        <v>23598</v>
      </c>
      <c r="U76" s="20">
        <f t="shared" si="447"/>
        <v>3065.7100000000005</v>
      </c>
      <c r="V76" s="20">
        <f t="shared" si="447"/>
        <v>2078.2200000000003</v>
      </c>
      <c r="W76" s="43">
        <f t="shared" si="447"/>
        <v>18258</v>
      </c>
      <c r="X76" s="43">
        <f t="shared" si="447"/>
        <v>12377</v>
      </c>
    </row>
    <row r="77" spans="1:24">
      <c r="A77" s="30"/>
      <c r="B77" s="29"/>
      <c r="M77" s="20"/>
    </row>
    <row r="78" spans="1:24">
      <c r="A78" s="34" t="s">
        <v>16</v>
      </c>
      <c r="B78" s="30"/>
      <c r="C78" s="32"/>
      <c r="D78" s="32"/>
      <c r="E78" s="32"/>
      <c r="F78" s="30"/>
      <c r="G78" s="32"/>
      <c r="H78" s="32"/>
      <c r="I78" s="32"/>
      <c r="J78" s="32"/>
      <c r="K78" s="30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>
      <c r="A79" s="30"/>
      <c r="B79" s="2" t="s">
        <v>0</v>
      </c>
      <c r="C79" s="4" t="s">
        <v>70</v>
      </c>
    </row>
    <row r="80" spans="1:24">
      <c r="A80" s="30"/>
      <c r="B80" s="39" t="s">
        <v>18</v>
      </c>
      <c r="C80" s="20">
        <v>495438</v>
      </c>
    </row>
    <row r="81" spans="1:3">
      <c r="A81" s="30"/>
      <c r="B81" s="39" t="s">
        <v>19</v>
      </c>
      <c r="C81" s="20">
        <v>477968</v>
      </c>
    </row>
    <row r="82" spans="1:3">
      <c r="A82" s="30"/>
      <c r="B82" s="39" t="s">
        <v>20</v>
      </c>
      <c r="C82" s="20" t="s">
        <v>71</v>
      </c>
    </row>
    <row r="83" spans="1:3">
      <c r="A83" s="30"/>
      <c r="B83" s="39" t="s">
        <v>44</v>
      </c>
      <c r="C83" s="20">
        <v>1296</v>
      </c>
    </row>
  </sheetData>
  <phoneticPr fontId="0" type="noConversion"/>
  <pageMargins left="0.53" right="0.17" top="0.19" bottom="0.22" header="0.17" footer="0.17"/>
  <pageSetup paperSize="9" scale="77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Отчёт</vt:lpstr>
      <vt:lpstr>Протокол</vt:lpstr>
      <vt:lpstr>Отчёт!Область_печати</vt:lpstr>
      <vt:lpstr>Протокол!Область_печати</vt:lpstr>
    </vt:vector>
  </TitlesOfParts>
  <Company>---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NBSC</dc:creator>
  <cp:lastModifiedBy>NBSC</cp:lastModifiedBy>
  <dcterms:created xsi:type="dcterms:W3CDTF">2008-07-01T09:07:34Z</dcterms:created>
  <dcterms:modified xsi:type="dcterms:W3CDTF">2016-01-26T09:28:17Z</dcterms:modified>
</cp:coreProperties>
</file>