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drawings/drawing44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405" yWindow="-165" windowWidth="14055" windowHeight="10935" tabRatio="598" firstSheet="1" activeTab="18"/>
  </bookViews>
  <sheets>
    <sheet name="Проспект" sheetId="49" r:id="rId1"/>
    <sheet name="Никольский" sheetId="47" r:id="rId2"/>
    <sheet name="Полив" sheetId="48" r:id="rId3"/>
    <sheet name="6А" sheetId="15" r:id="rId4"/>
    <sheet name="6Б" sheetId="30" r:id="rId5"/>
    <sheet name="18" sheetId="8" r:id="rId6"/>
    <sheet name="34" sheetId="7" r:id="rId7"/>
    <sheet name="37" sheetId="36" r:id="rId8"/>
    <sheet name="Т5" sheetId="4" r:id="rId9"/>
    <sheet name="В1" sheetId="10" r:id="rId10"/>
    <sheet name="В2" sheetId="17" r:id="rId11"/>
    <sheet name="В3" sheetId="2" r:id="rId12"/>
    <sheet name="В4" sheetId="13" r:id="rId13"/>
    <sheet name="В6" sheetId="14" r:id="rId14"/>
    <sheet name="М1" sheetId="16" r:id="rId15"/>
    <sheet name="М2" sheetId="18" r:id="rId16"/>
    <sheet name="М3" sheetId="29" r:id="rId17"/>
    <sheet name="М4" sheetId="19" r:id="rId18"/>
    <sheet name="М5 ДС Левушка" sheetId="34" r:id="rId19"/>
    <sheet name="М6" sheetId="20" r:id="rId20"/>
    <sheet name="М7 «Лицей Технополис" sheetId="40" r:id="rId21"/>
    <sheet name="М8" sheetId="9" r:id="rId22"/>
    <sheet name="Р1" sheetId="27" r:id="rId23"/>
    <sheet name="Р1А" sheetId="37" r:id="rId24"/>
    <sheet name="Р2" sheetId="5" r:id="rId25"/>
    <sheet name="Р3" sheetId="32" r:id="rId26"/>
    <sheet name="Р3А" sheetId="38" r:id="rId27"/>
    <sheet name="Р4" sheetId="25" r:id="rId28"/>
    <sheet name="Р5" sheetId="33" r:id="rId29"/>
    <sheet name="Р5а ДС Совенок" sheetId="39" r:id="rId30"/>
    <sheet name="Р6" sheetId="26" r:id="rId31"/>
    <sheet name="Р7" sheetId="24" r:id="rId32"/>
    <sheet name="Р8" sheetId="31" r:id="rId33"/>
    <sheet name="Р10" sheetId="46" r:id="rId34"/>
    <sheet name="Н2" sheetId="11" r:id="rId35"/>
    <sheet name="Н4" sheetId="12" r:id="rId36"/>
    <sheet name="Н6" sheetId="3" r:id="rId37"/>
    <sheet name="Н10" sheetId="23" r:id="rId38"/>
    <sheet name="Н11" sheetId="22" r:id="rId39"/>
    <sheet name="Н12" sheetId="41" r:id="rId40"/>
    <sheet name="Н13" sheetId="21" r:id="rId41"/>
    <sheet name="Н14" sheetId="42" r:id="rId42"/>
    <sheet name="Н15" sheetId="6" r:id="rId43"/>
    <sheet name="Н16" sheetId="45" r:id="rId44"/>
    <sheet name="П2" sheetId="43" r:id="rId45"/>
    <sheet name="П4" sheetId="44" r:id="rId46"/>
    <sheet name="Храм" sheetId="35" r:id="rId47"/>
    <sheet name="Енот" sheetId="51" r:id="rId48"/>
    <sheet name="Н12 офис" sheetId="50" r:id="rId49"/>
  </sheets>
  <externalReferences>
    <externalReference r:id="rId50"/>
    <externalReference r:id="rId51"/>
  </externalReferences>
  <definedNames>
    <definedName name="Excel_BuiltIn_Print_Area_13_1">#REF!</definedName>
    <definedName name="Excel_BuiltIn_Print_Area_18_1">#REF!</definedName>
    <definedName name="Excel_BuiltIn_Print_Area_18_1_1" localSheetId="47">#REF!</definedName>
    <definedName name="Excel_BuiltIn_Print_Area_18_1_1" localSheetId="48">#REF!</definedName>
    <definedName name="Excel_BuiltIn_Print_Area_18_1_1">#REF!</definedName>
    <definedName name="_xlnm.Print_Area" localSheetId="47">Енот!$A$1:$U$40</definedName>
    <definedName name="_xlnm.Print_Area" localSheetId="1">Никольский!$A$1:$N$35</definedName>
    <definedName name="_xlnm.Print_Area" localSheetId="0">Проспект!$A$1:$N$37</definedName>
  </definedNames>
  <calcPr calcId="124519"/>
</workbook>
</file>

<file path=xl/calcChain.xml><?xml version="1.0" encoding="utf-8"?>
<calcChain xmlns="http://schemas.openxmlformats.org/spreadsheetml/2006/main">
  <c r="T65" i="34"/>
  <c r="U54"/>
  <c r="P62"/>
  <c r="U70" i="8"/>
  <c r="U66"/>
  <c r="AW75"/>
  <c r="U67"/>
  <c r="U71"/>
  <c r="AS61"/>
  <c r="AM61"/>
  <c r="Q11" i="47" l="1"/>
  <c r="Q10"/>
  <c r="Q9"/>
  <c r="Q40" i="49"/>
  <c r="BG121" i="36"/>
  <c r="BG119"/>
  <c r="BG117"/>
  <c r="BG114"/>
  <c r="BG113"/>
  <c r="BG111"/>
  <c r="BG110"/>
  <c r="AU114"/>
  <c r="AU113"/>
  <c r="AU111"/>
  <c r="AK114"/>
  <c r="AK111"/>
  <c r="AW121"/>
  <c r="V114"/>
  <c r="V113"/>
  <c r="V111"/>
  <c r="AM121"/>
  <c r="V121"/>
  <c r="M1" i="47"/>
  <c r="M1" i="49"/>
  <c r="U70" i="3"/>
  <c r="AE20" i="49" l="1"/>
  <c r="AD20"/>
  <c r="AE6"/>
  <c r="AD6"/>
  <c r="I15" i="47" l="1"/>
  <c r="I22"/>
  <c r="I21"/>
  <c r="I20"/>
  <c r="I19"/>
  <c r="I18"/>
  <c r="I17"/>
  <c r="I16"/>
  <c r="I14"/>
  <c r="I13"/>
  <c r="I12"/>
  <c r="I11"/>
  <c r="I10"/>
  <c r="I9"/>
  <c r="I8"/>
  <c r="I7"/>
  <c r="I6"/>
  <c r="I5"/>
  <c r="I4"/>
  <c r="H15"/>
  <c r="H22"/>
  <c r="H21"/>
  <c r="H20"/>
  <c r="H19"/>
  <c r="H18"/>
  <c r="H17"/>
  <c r="H16"/>
  <c r="H14"/>
  <c r="H13"/>
  <c r="H12"/>
  <c r="H11"/>
  <c r="H10"/>
  <c r="H9"/>
  <c r="H8"/>
  <c r="H7"/>
  <c r="H6"/>
  <c r="H5"/>
  <c r="H4"/>
  <c r="G15"/>
  <c r="G22"/>
  <c r="G21"/>
  <c r="G20"/>
  <c r="G19"/>
  <c r="G18"/>
  <c r="G17"/>
  <c r="G16"/>
  <c r="G14"/>
  <c r="G13"/>
  <c r="G12"/>
  <c r="G11"/>
  <c r="G10"/>
  <c r="G9"/>
  <c r="G8"/>
  <c r="G7"/>
  <c r="G6"/>
  <c r="G5"/>
  <c r="G4"/>
  <c r="C15"/>
  <c r="C22"/>
  <c r="C21"/>
  <c r="C20"/>
  <c r="C19"/>
  <c r="C18"/>
  <c r="C17"/>
  <c r="C16"/>
  <c r="C14"/>
  <c r="C13"/>
  <c r="C12"/>
  <c r="C11"/>
  <c r="C10"/>
  <c r="C9"/>
  <c r="C8"/>
  <c r="C7"/>
  <c r="C6"/>
  <c r="C5"/>
  <c r="C4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J16" i="49"/>
  <c r="H23"/>
  <c r="H19"/>
  <c r="H17"/>
  <c r="J22"/>
  <c r="J21"/>
  <c r="J20"/>
  <c r="J18"/>
  <c r="J15"/>
  <c r="J14"/>
  <c r="J13"/>
  <c r="J12"/>
  <c r="J11"/>
  <c r="J10"/>
  <c r="J9"/>
  <c r="J8"/>
  <c r="J7"/>
  <c r="J6"/>
  <c r="J5"/>
  <c r="J4"/>
  <c r="I23"/>
  <c r="I19"/>
  <c r="I17"/>
  <c r="H16"/>
  <c r="H22"/>
  <c r="H21"/>
  <c r="H20"/>
  <c r="H18"/>
  <c r="H15"/>
  <c r="H14"/>
  <c r="H13"/>
  <c r="H12"/>
  <c r="H11"/>
  <c r="H10"/>
  <c r="H9"/>
  <c r="H8"/>
  <c r="H7"/>
  <c r="H6"/>
  <c r="H5"/>
  <c r="H4"/>
  <c r="G23"/>
  <c r="G19"/>
  <c r="G17"/>
  <c r="C23"/>
  <c r="C19"/>
  <c r="C17"/>
  <c r="C16"/>
  <c r="G16"/>
  <c r="G22"/>
  <c r="G21"/>
  <c r="G20"/>
  <c r="G18"/>
  <c r="G15"/>
  <c r="G14"/>
  <c r="G13"/>
  <c r="G12"/>
  <c r="G11"/>
  <c r="G10"/>
  <c r="G9"/>
  <c r="G8"/>
  <c r="G7"/>
  <c r="G6"/>
  <c r="G5"/>
  <c r="G4"/>
  <c r="Q41"/>
  <c r="K23"/>
  <c r="K22"/>
  <c r="C22"/>
  <c r="K21"/>
  <c r="C21"/>
  <c r="K20"/>
  <c r="C20"/>
  <c r="K19"/>
  <c r="K18"/>
  <c r="C18"/>
  <c r="K17"/>
  <c r="K16"/>
  <c r="K15"/>
  <c r="C15"/>
  <c r="K14"/>
  <c r="C14"/>
  <c r="K13"/>
  <c r="C13"/>
  <c r="K12"/>
  <c r="C12"/>
  <c r="K11"/>
  <c r="C11"/>
  <c r="K10"/>
  <c r="C10"/>
  <c r="K9"/>
  <c r="C9"/>
  <c r="K8"/>
  <c r="C8"/>
  <c r="K7"/>
  <c r="C7"/>
  <c r="K6"/>
  <c r="C6"/>
  <c r="K5"/>
  <c r="C5"/>
  <c r="K4"/>
  <c r="C4"/>
  <c r="U70" i="35"/>
  <c r="U67"/>
  <c r="U71"/>
  <c r="U66"/>
  <c r="AW75"/>
  <c r="AX53"/>
  <c r="AD61"/>
  <c r="BF116" i="45"/>
  <c r="AY114"/>
  <c r="AY111" s="1"/>
  <c r="AU110" s="1"/>
  <c r="AL114"/>
  <c r="AL111" s="1"/>
  <c r="AL110" s="1"/>
  <c r="V115"/>
  <c r="BF109"/>
  <c r="T65" i="42"/>
  <c r="P62"/>
  <c r="BF114" i="45" l="1"/>
  <c r="V113"/>
  <c r="BF113" s="1"/>
  <c r="V110" l="1"/>
  <c r="BC110" s="1"/>
  <c r="AZ114" i="4" l="1"/>
  <c r="AY112"/>
  <c r="AY109"/>
  <c r="AZ108"/>
  <c r="AY105"/>
  <c r="AZ104"/>
  <c r="AU103"/>
  <c r="AL108"/>
  <c r="AL104"/>
  <c r="V108"/>
  <c r="V104"/>
  <c r="AL114"/>
  <c r="V114"/>
  <c r="R37" i="51" l="1"/>
  <c r="T15"/>
  <c r="O15"/>
  <c r="K27" s="1"/>
  <c r="M15"/>
  <c r="K29" s="1"/>
  <c r="H15"/>
  <c r="J15" s="1"/>
  <c r="E15"/>
  <c r="D15"/>
  <c r="K23" s="1"/>
  <c r="Q2"/>
  <c r="T17" i="50"/>
  <c r="U13"/>
  <c r="P13"/>
  <c r="L25" s="1"/>
  <c r="N13"/>
  <c r="I13"/>
  <c r="F13"/>
  <c r="E13"/>
  <c r="L21" s="1"/>
  <c r="Q37" i="49"/>
  <c r="D24"/>
  <c r="B24"/>
  <c r="Q32"/>
  <c r="V23"/>
  <c r="E23"/>
  <c r="Q22"/>
  <c r="Q30"/>
  <c r="Q31"/>
  <c r="E22"/>
  <c r="Q28"/>
  <c r="E21"/>
  <c r="F21" s="1"/>
  <c r="U21" s="1"/>
  <c r="L20"/>
  <c r="W20"/>
  <c r="V20"/>
  <c r="E20"/>
  <c r="Q25"/>
  <c r="V19"/>
  <c r="E19"/>
  <c r="Q24"/>
  <c r="E18"/>
  <c r="F18" s="1"/>
  <c r="U18" s="1"/>
  <c r="E17"/>
  <c r="Q39"/>
  <c r="V16"/>
  <c r="E16"/>
  <c r="F16" s="1"/>
  <c r="U16" s="1"/>
  <c r="W15"/>
  <c r="Q13"/>
  <c r="E15"/>
  <c r="L14"/>
  <c r="W14"/>
  <c r="V14"/>
  <c r="E14"/>
  <c r="Q8"/>
  <c r="V13"/>
  <c r="E13"/>
  <c r="F13" s="1"/>
  <c r="U13" s="1"/>
  <c r="W12"/>
  <c r="Q7"/>
  <c r="E12"/>
  <c r="F12" s="1"/>
  <c r="U12" s="1"/>
  <c r="W11"/>
  <c r="E11"/>
  <c r="Q10"/>
  <c r="L10"/>
  <c r="W10"/>
  <c r="V10"/>
  <c r="E10"/>
  <c r="Q35"/>
  <c r="Q36"/>
  <c r="E9"/>
  <c r="F9" s="1"/>
  <c r="U9" s="1"/>
  <c r="W8"/>
  <c r="E8"/>
  <c r="W7"/>
  <c r="Q21"/>
  <c r="E7"/>
  <c r="W6"/>
  <c r="V6"/>
  <c r="E6"/>
  <c r="Q15"/>
  <c r="E5"/>
  <c r="V4"/>
  <c r="E4"/>
  <c r="N1"/>
  <c r="N238" i="48"/>
  <c r="D238"/>
  <c r="S233"/>
  <c r="R233"/>
  <c r="Q233"/>
  <c r="P233"/>
  <c r="O233"/>
  <c r="N233"/>
  <c r="M233"/>
  <c r="L233"/>
  <c r="L235" s="1"/>
  <c r="I233"/>
  <c r="H233"/>
  <c r="G233"/>
  <c r="F233"/>
  <c r="E233"/>
  <c r="D233"/>
  <c r="C233"/>
  <c r="B233"/>
  <c r="B235" s="1"/>
  <c r="S220"/>
  <c r="R220"/>
  <c r="Q220"/>
  <c r="P220"/>
  <c r="P222" s="1"/>
  <c r="O220"/>
  <c r="N220"/>
  <c r="M220"/>
  <c r="L220"/>
  <c r="L222" s="1"/>
  <c r="I220"/>
  <c r="H220"/>
  <c r="G220"/>
  <c r="F220"/>
  <c r="F222" s="1"/>
  <c r="E220"/>
  <c r="D220"/>
  <c r="C220"/>
  <c r="B220"/>
  <c r="B222" s="1"/>
  <c r="S207"/>
  <c r="R207"/>
  <c r="Q207"/>
  <c r="P207"/>
  <c r="P209" s="1"/>
  <c r="O207"/>
  <c r="N207"/>
  <c r="M207"/>
  <c r="L207"/>
  <c r="L209" s="1"/>
  <c r="M240" s="1"/>
  <c r="I207"/>
  <c r="H207"/>
  <c r="G207"/>
  <c r="F207"/>
  <c r="F209" s="1"/>
  <c r="E207"/>
  <c r="D207"/>
  <c r="C207"/>
  <c r="B207"/>
  <c r="B209" s="1"/>
  <c r="C240" s="1"/>
  <c r="A205"/>
  <c r="A218" s="1"/>
  <c r="A231" s="1"/>
  <c r="A204"/>
  <c r="A217" s="1"/>
  <c r="A230" s="1"/>
  <c r="D197"/>
  <c r="O192"/>
  <c r="E192"/>
  <c r="N176"/>
  <c r="D176"/>
  <c r="S171"/>
  <c r="R171"/>
  <c r="P173" s="1"/>
  <c r="Q171"/>
  <c r="P171"/>
  <c r="O171"/>
  <c r="N171"/>
  <c r="L173" s="1"/>
  <c r="M171"/>
  <c r="L171"/>
  <c r="I171"/>
  <c r="H171"/>
  <c r="G171"/>
  <c r="F171"/>
  <c r="F173" s="1"/>
  <c r="E171"/>
  <c r="D171"/>
  <c r="C171"/>
  <c r="B171"/>
  <c r="B173" s="1"/>
  <c r="K169"/>
  <c r="A169"/>
  <c r="K168"/>
  <c r="A168"/>
  <c r="S158"/>
  <c r="R158"/>
  <c r="P160" s="1"/>
  <c r="Q158"/>
  <c r="P158"/>
  <c r="O158"/>
  <c r="N158"/>
  <c r="L160" s="1"/>
  <c r="M158"/>
  <c r="L158"/>
  <c r="I158"/>
  <c r="H158"/>
  <c r="G158"/>
  <c r="F158"/>
  <c r="F160" s="1"/>
  <c r="E158"/>
  <c r="D158"/>
  <c r="C158"/>
  <c r="B158"/>
  <c r="B160" s="1"/>
  <c r="K156"/>
  <c r="A156"/>
  <c r="K155"/>
  <c r="A155"/>
  <c r="S145"/>
  <c r="R145"/>
  <c r="P147" s="1"/>
  <c r="Q145"/>
  <c r="P145"/>
  <c r="O145"/>
  <c r="N145"/>
  <c r="L147" s="1"/>
  <c r="M178" s="1"/>
  <c r="M145"/>
  <c r="L145"/>
  <c r="I145"/>
  <c r="H145"/>
  <c r="G145"/>
  <c r="F145"/>
  <c r="F147" s="1"/>
  <c r="E145"/>
  <c r="D145"/>
  <c r="C145"/>
  <c r="B145"/>
  <c r="B147" s="1"/>
  <c r="C178" s="1"/>
  <c r="K143"/>
  <c r="A143"/>
  <c r="K142"/>
  <c r="A142"/>
  <c r="D132"/>
  <c r="D194" s="1"/>
  <c r="E130"/>
  <c r="Q121"/>
  <c r="G121"/>
  <c r="S108"/>
  <c r="R108"/>
  <c r="Q108"/>
  <c r="P108"/>
  <c r="P110" s="1"/>
  <c r="O108"/>
  <c r="N108"/>
  <c r="M108"/>
  <c r="L110" s="1"/>
  <c r="L108"/>
  <c r="I108"/>
  <c r="H108"/>
  <c r="G108"/>
  <c r="F110" s="1"/>
  <c r="F108"/>
  <c r="E108"/>
  <c r="D108"/>
  <c r="C108"/>
  <c r="B108"/>
  <c r="B110" s="1"/>
  <c r="K106"/>
  <c r="K105"/>
  <c r="S95"/>
  <c r="R95"/>
  <c r="Q95"/>
  <c r="P95"/>
  <c r="P97" s="1"/>
  <c r="O95"/>
  <c r="N95"/>
  <c r="M95"/>
  <c r="L97" s="1"/>
  <c r="L95"/>
  <c r="I95"/>
  <c r="H95"/>
  <c r="G95"/>
  <c r="F97" s="1"/>
  <c r="F95"/>
  <c r="E95"/>
  <c r="D95"/>
  <c r="C95"/>
  <c r="B95"/>
  <c r="B97" s="1"/>
  <c r="A93"/>
  <c r="A106" s="1"/>
  <c r="A92"/>
  <c r="A105" s="1"/>
  <c r="S82"/>
  <c r="R82"/>
  <c r="Q82"/>
  <c r="P82"/>
  <c r="P84" s="1"/>
  <c r="N82"/>
  <c r="M82"/>
  <c r="L82"/>
  <c r="L84" s="1"/>
  <c r="M115" s="1"/>
  <c r="I82"/>
  <c r="H82"/>
  <c r="G82"/>
  <c r="F82"/>
  <c r="F84" s="1"/>
  <c r="E82"/>
  <c r="D82"/>
  <c r="C82"/>
  <c r="B82"/>
  <c r="B84" s="1"/>
  <c r="C115" s="1"/>
  <c r="A80"/>
  <c r="K93" s="1"/>
  <c r="K79"/>
  <c r="A79"/>
  <c r="K92" s="1"/>
  <c r="D72"/>
  <c r="D69"/>
  <c r="Q57"/>
  <c r="Q245" s="1"/>
  <c r="G57"/>
  <c r="G245" s="1"/>
  <c r="N49"/>
  <c r="D49"/>
  <c r="S44"/>
  <c r="R44"/>
  <c r="Q44"/>
  <c r="R46" s="1"/>
  <c r="P44"/>
  <c r="O44"/>
  <c r="N44"/>
  <c r="M44"/>
  <c r="L46" s="1"/>
  <c r="L44"/>
  <c r="I44"/>
  <c r="H44"/>
  <c r="G44"/>
  <c r="F44"/>
  <c r="E44"/>
  <c r="D44"/>
  <c r="C44"/>
  <c r="B44"/>
  <c r="B46" s="1"/>
  <c r="K42"/>
  <c r="A42"/>
  <c r="K41"/>
  <c r="A41"/>
  <c r="S31"/>
  <c r="R31"/>
  <c r="Q31"/>
  <c r="P33" s="1"/>
  <c r="P31"/>
  <c r="O31"/>
  <c r="N31"/>
  <c r="M31"/>
  <c r="L33" s="1"/>
  <c r="L31"/>
  <c r="I31"/>
  <c r="H31"/>
  <c r="G31"/>
  <c r="F33" s="1"/>
  <c r="F31"/>
  <c r="E31"/>
  <c r="D31"/>
  <c r="C31"/>
  <c r="B31"/>
  <c r="B33" s="1"/>
  <c r="K29"/>
  <c r="A29"/>
  <c r="K28"/>
  <c r="A28"/>
  <c r="S18"/>
  <c r="R18"/>
  <c r="Q18"/>
  <c r="Q20" s="1"/>
  <c r="P18"/>
  <c r="O18"/>
  <c r="N18"/>
  <c r="M18"/>
  <c r="L20" s="1"/>
  <c r="M51" s="1"/>
  <c r="L18"/>
  <c r="I18"/>
  <c r="H18"/>
  <c r="G18"/>
  <c r="F20" s="1"/>
  <c r="F18"/>
  <c r="E18"/>
  <c r="D18"/>
  <c r="C18"/>
  <c r="B18"/>
  <c r="B20" s="1"/>
  <c r="K16"/>
  <c r="K205" s="1"/>
  <c r="K218" s="1"/>
  <c r="K231" s="1"/>
  <c r="K15"/>
  <c r="K204" s="1"/>
  <c r="K217" s="1"/>
  <c r="K230" s="1"/>
  <c r="N8"/>
  <c r="N197" s="1"/>
  <c r="D7"/>
  <c r="D71" s="1"/>
  <c r="N5"/>
  <c r="O3"/>
  <c r="O130" s="1"/>
  <c r="G3"/>
  <c r="F238" s="1"/>
  <c r="D23" i="47"/>
  <c r="B23"/>
  <c r="M22"/>
  <c r="Z22"/>
  <c r="E22"/>
  <c r="Z21"/>
  <c r="E21"/>
  <c r="F21" s="1"/>
  <c r="Y21" s="1"/>
  <c r="Z20"/>
  <c r="E20"/>
  <c r="M19"/>
  <c r="Z19"/>
  <c r="E19"/>
  <c r="J18"/>
  <c r="L18" s="1"/>
  <c r="M18"/>
  <c r="Z18"/>
  <c r="E18"/>
  <c r="F18" s="1"/>
  <c r="Y18" s="1"/>
  <c r="X17"/>
  <c r="W17"/>
  <c r="Q24"/>
  <c r="Z17"/>
  <c r="E17"/>
  <c r="F17" s="1"/>
  <c r="Y17" s="1"/>
  <c r="Q16"/>
  <c r="Q23"/>
  <c r="Z16"/>
  <c r="E16"/>
  <c r="M15"/>
  <c r="Z15"/>
  <c r="E15"/>
  <c r="F15" s="1"/>
  <c r="Y15" s="1"/>
  <c r="J14"/>
  <c r="Z14"/>
  <c r="E14"/>
  <c r="F14" s="1"/>
  <c r="Y14" s="1"/>
  <c r="M13"/>
  <c r="Z13"/>
  <c r="E13"/>
  <c r="J12"/>
  <c r="M12"/>
  <c r="Z12"/>
  <c r="E12"/>
  <c r="Q5"/>
  <c r="Z11"/>
  <c r="E11"/>
  <c r="F11" s="1"/>
  <c r="Y11" s="1"/>
  <c r="J10"/>
  <c r="Z10"/>
  <c r="E10"/>
  <c r="F10" s="1"/>
  <c r="Y10" s="1"/>
  <c r="M9"/>
  <c r="Z9"/>
  <c r="E9"/>
  <c r="J8"/>
  <c r="M8"/>
  <c r="Z8"/>
  <c r="E8"/>
  <c r="Q20"/>
  <c r="Z7"/>
  <c r="E7"/>
  <c r="F7" s="1"/>
  <c r="Y7" s="1"/>
  <c r="Q6"/>
  <c r="Z6"/>
  <c r="E6"/>
  <c r="F6" s="1"/>
  <c r="Y6" s="1"/>
  <c r="Q14"/>
  <c r="Z5"/>
  <c r="E5"/>
  <c r="M4"/>
  <c r="Z4"/>
  <c r="X20" i="49" l="1"/>
  <c r="K13" i="50"/>
  <c r="L23"/>
  <c r="L27"/>
  <c r="G23" i="47"/>
  <c r="F20"/>
  <c r="Y20" s="1"/>
  <c r="F6" i="49"/>
  <c r="U6" s="1"/>
  <c r="M11"/>
  <c r="R11" s="1"/>
  <c r="L18"/>
  <c r="F23"/>
  <c r="U23" s="1"/>
  <c r="J4" i="47"/>
  <c r="J7"/>
  <c r="AA7" s="1"/>
  <c r="AB7" s="1"/>
  <c r="F9"/>
  <c r="Y9" s="1"/>
  <c r="F13"/>
  <c r="Y13" s="1"/>
  <c r="J20"/>
  <c r="F5" i="49"/>
  <c r="U5" s="1"/>
  <c r="F8"/>
  <c r="U8" s="1"/>
  <c r="L11"/>
  <c r="J23"/>
  <c r="W23" s="1"/>
  <c r="X23" s="1"/>
  <c r="K23" i="47"/>
  <c r="Q11" i="49"/>
  <c r="J6" i="47"/>
  <c r="AA6" s="1"/>
  <c r="AB6" s="1"/>
  <c r="J11"/>
  <c r="AA11" s="1"/>
  <c r="J15"/>
  <c r="AA15" s="1"/>
  <c r="AB15" s="1"/>
  <c r="J21"/>
  <c r="L21" s="1"/>
  <c r="Q4" i="49"/>
  <c r="L7"/>
  <c r="F17"/>
  <c r="U17" s="1"/>
  <c r="J19"/>
  <c r="L19" s="1"/>
  <c r="F8" i="47"/>
  <c r="Y8" s="1"/>
  <c r="L8"/>
  <c r="F12"/>
  <c r="Y12" s="1"/>
  <c r="F19"/>
  <c r="Y19" s="1"/>
  <c r="M8" i="49"/>
  <c r="R8" s="1"/>
  <c r="F14"/>
  <c r="U14" s="1"/>
  <c r="F22"/>
  <c r="U22" s="1"/>
  <c r="Q34"/>
  <c r="F5" i="47"/>
  <c r="Y5" s="1"/>
  <c r="Q7"/>
  <c r="Q13"/>
  <c r="F16"/>
  <c r="Y16" s="1"/>
  <c r="J16"/>
  <c r="L16" s="1"/>
  <c r="Q18"/>
  <c r="Q3" i="48"/>
  <c r="C24" i="49"/>
  <c r="L5"/>
  <c r="F7"/>
  <c r="U7" s="1"/>
  <c r="Q9"/>
  <c r="F11"/>
  <c r="U11" s="1"/>
  <c r="L15"/>
  <c r="Q18"/>
  <c r="F20"/>
  <c r="U20" s="1"/>
  <c r="M21"/>
  <c r="R21" s="1"/>
  <c r="Q27"/>
  <c r="C23" i="47"/>
  <c r="L12"/>
  <c r="K24" i="49"/>
  <c r="F10"/>
  <c r="U10" s="1"/>
  <c r="Q12"/>
  <c r="F19"/>
  <c r="U19" s="1"/>
  <c r="Q4" i="47"/>
  <c r="Q15"/>
  <c r="F22"/>
  <c r="Y22" s="1"/>
  <c r="G24" i="49"/>
  <c r="L6"/>
  <c r="L13"/>
  <c r="F15"/>
  <c r="U15" s="1"/>
  <c r="Q17"/>
  <c r="Q19"/>
  <c r="L21"/>
  <c r="Q23"/>
  <c r="Q26"/>
  <c r="Q38"/>
  <c r="K26" i="51"/>
  <c r="C33"/>
  <c r="K25" s="1"/>
  <c r="E24" i="49"/>
  <c r="X6"/>
  <c r="X10"/>
  <c r="X14"/>
  <c r="V7"/>
  <c r="X7" s="1"/>
  <c r="V11"/>
  <c r="X11" s="1"/>
  <c r="M15"/>
  <c r="R15" s="1"/>
  <c r="V21"/>
  <c r="M4"/>
  <c r="Q5"/>
  <c r="V8"/>
  <c r="X8" s="1"/>
  <c r="W9"/>
  <c r="M12"/>
  <c r="R12" s="1"/>
  <c r="M16"/>
  <c r="R16" s="1"/>
  <c r="M23"/>
  <c r="R23" s="1"/>
  <c r="Q33"/>
  <c r="L4"/>
  <c r="M5"/>
  <c r="R5" s="1"/>
  <c r="V5"/>
  <c r="Q6"/>
  <c r="L8"/>
  <c r="M9"/>
  <c r="R9" s="1"/>
  <c r="V9"/>
  <c r="L12"/>
  <c r="M13"/>
  <c r="R13" s="1"/>
  <c r="Q14"/>
  <c r="L16"/>
  <c r="M18"/>
  <c r="R18" s="1"/>
  <c r="V18"/>
  <c r="Q20"/>
  <c r="L22"/>
  <c r="Q29"/>
  <c r="W4"/>
  <c r="X4" s="1"/>
  <c r="M7"/>
  <c r="R7" s="1"/>
  <c r="V15"/>
  <c r="X15" s="1"/>
  <c r="Q16"/>
  <c r="W16"/>
  <c r="X16" s="1"/>
  <c r="W22"/>
  <c r="W5"/>
  <c r="V12"/>
  <c r="X12" s="1"/>
  <c r="W13"/>
  <c r="X13" s="1"/>
  <c r="W18"/>
  <c r="M22"/>
  <c r="R22" s="1"/>
  <c r="V22"/>
  <c r="X22" s="1"/>
  <c r="F4"/>
  <c r="M6"/>
  <c r="R6" s="1"/>
  <c r="L9"/>
  <c r="M10"/>
  <c r="R10" s="1"/>
  <c r="M14"/>
  <c r="R14" s="1"/>
  <c r="M20"/>
  <c r="R20" s="1"/>
  <c r="W21"/>
  <c r="C51" i="48"/>
  <c r="N72"/>
  <c r="D135" s="1"/>
  <c r="N135" s="1"/>
  <c r="K80"/>
  <c r="F113"/>
  <c r="N7"/>
  <c r="N196" s="1"/>
  <c r="F49"/>
  <c r="Q67"/>
  <c r="G130"/>
  <c r="N132"/>
  <c r="N194" s="1"/>
  <c r="P176"/>
  <c r="Q183"/>
  <c r="Q192"/>
  <c r="P238"/>
  <c r="G67"/>
  <c r="N71"/>
  <c r="D134" s="1"/>
  <c r="N134" s="1"/>
  <c r="G183"/>
  <c r="D196"/>
  <c r="P49"/>
  <c r="P113"/>
  <c r="Q130"/>
  <c r="F176"/>
  <c r="G192"/>
  <c r="AA20" i="47"/>
  <c r="AB20" s="1"/>
  <c r="L20"/>
  <c r="L10"/>
  <c r="AA10"/>
  <c r="AB10" s="1"/>
  <c r="L14"/>
  <c r="AA14"/>
  <c r="AB14" s="1"/>
  <c r="AB11"/>
  <c r="M21"/>
  <c r="J22"/>
  <c r="Q22"/>
  <c r="I23"/>
  <c r="M10"/>
  <c r="M14"/>
  <c r="Q21"/>
  <c r="M7"/>
  <c r="Q8"/>
  <c r="M11"/>
  <c r="Q12"/>
  <c r="E4"/>
  <c r="AA4"/>
  <c r="AB4" s="1"/>
  <c r="J5"/>
  <c r="AA8"/>
  <c r="AB8" s="1"/>
  <c r="J9"/>
  <c r="L11"/>
  <c r="AA12"/>
  <c r="AB12" s="1"/>
  <c r="J13"/>
  <c r="M16"/>
  <c r="AA16"/>
  <c r="AB16" s="1"/>
  <c r="J17"/>
  <c r="Q17"/>
  <c r="AA18"/>
  <c r="AB18" s="1"/>
  <c r="J19"/>
  <c r="Q19"/>
  <c r="H23"/>
  <c r="M6"/>
  <c r="M20"/>
  <c r="L4"/>
  <c r="M5"/>
  <c r="M17"/>
  <c r="AA21" l="1"/>
  <c r="AB21" s="1"/>
  <c r="L6"/>
  <c r="L15"/>
  <c r="L7"/>
  <c r="L23" i="49"/>
  <c r="X9"/>
  <c r="Q42"/>
  <c r="W19"/>
  <c r="X19" s="1"/>
  <c r="M19"/>
  <c r="R19" s="1"/>
  <c r="J23" i="47"/>
  <c r="J25" s="1"/>
  <c r="M23"/>
  <c r="M26" s="1"/>
  <c r="M27" s="1"/>
  <c r="Q25"/>
  <c r="X21" i="49"/>
  <c r="R4"/>
  <c r="F24"/>
  <c r="U24" s="1"/>
  <c r="U4"/>
  <c r="X18"/>
  <c r="E28"/>
  <c r="E29" s="1"/>
  <c r="E27"/>
  <c r="X5"/>
  <c r="L22" i="47"/>
  <c r="AA22"/>
  <c r="AB22" s="1"/>
  <c r="AA19"/>
  <c r="AB19" s="1"/>
  <c r="L19"/>
  <c r="AA17"/>
  <c r="AB17" s="1"/>
  <c r="L17"/>
  <c r="AA9"/>
  <c r="AB9" s="1"/>
  <c r="L9"/>
  <c r="AA5"/>
  <c r="AB5" s="1"/>
  <c r="L5"/>
  <c r="H26"/>
  <c r="H27" s="1"/>
  <c r="Z23"/>
  <c r="H25"/>
  <c r="AA13"/>
  <c r="AB13" s="1"/>
  <c r="L13"/>
  <c r="F4"/>
  <c r="E23"/>
  <c r="J26" l="1"/>
  <c r="J27" s="1"/>
  <c r="H29" s="1"/>
  <c r="M25"/>
  <c r="AA23"/>
  <c r="AB23" s="1"/>
  <c r="E30" i="49"/>
  <c r="E31" s="1"/>
  <c r="L23" i="47"/>
  <c r="F23"/>
  <c r="Y23" s="1"/>
  <c r="Y4"/>
  <c r="M28"/>
  <c r="M29" s="1"/>
  <c r="E25"/>
  <c r="E26"/>
  <c r="E27" s="1"/>
  <c r="E28" l="1"/>
  <c r="E29" s="1"/>
  <c r="V17" i="49"/>
  <c r="H24"/>
  <c r="V24" s="1"/>
  <c r="J24"/>
  <c r="J27" s="1"/>
  <c r="J17"/>
  <c r="L17" s="1"/>
  <c r="L24" s="1"/>
  <c r="X17" l="1"/>
  <c r="M17"/>
  <c r="R17" s="1"/>
  <c r="W17"/>
  <c r="H27"/>
  <c r="H28"/>
  <c r="H29" s="1"/>
  <c r="W24"/>
  <c r="X24" s="1"/>
  <c r="J28"/>
  <c r="J29" s="1"/>
  <c r="H31" l="1"/>
  <c r="M24"/>
  <c r="M28" s="1"/>
  <c r="M29" s="1"/>
  <c r="M27" l="1"/>
  <c r="M30"/>
  <c r="M31" s="1"/>
</calcChain>
</file>

<file path=xl/comments1.xml><?xml version="1.0" encoding="utf-8"?>
<comments xmlns="http://schemas.openxmlformats.org/spreadsheetml/2006/main">
  <authors>
    <author/>
  </authors>
  <commentList>
    <comment ref="P14" authorId="0">
      <text>
        <r>
          <rPr>
            <sz val="10"/>
            <rFont val="Arial Cyr"/>
            <family val="2"/>
            <charset val="204"/>
          </rPr>
          <t>Моя Сибирь</t>
        </r>
      </text>
    </comment>
    <comment ref="R78" authorId="0">
      <text>
        <r>
          <rPr>
            <sz val="10"/>
            <rFont val="Arial Cyr"/>
            <family val="2"/>
            <charset val="204"/>
          </rPr>
          <t>Склад СФ</t>
        </r>
      </text>
    </comment>
    <comment ref="E91" authorId="0">
      <text>
        <r>
          <rPr>
            <b/>
            <sz val="9"/>
            <color indexed="8"/>
            <rFont val="Tahoma"/>
            <family val="2"/>
            <charset val="1"/>
          </rPr>
          <t xml:space="preserve">UFedorov:
</t>
        </r>
        <r>
          <rPr>
            <sz val="9"/>
            <color indexed="8"/>
            <rFont val="Tahoma"/>
            <family val="2"/>
            <charset val="1"/>
          </rPr>
          <t>заменен  с данными показаниями 07.06.22 на счетчик № 6026132 с показаниями 0</t>
        </r>
      </text>
    </comment>
    <comment ref="M141" authorId="0">
      <text>
        <r>
          <rPr>
            <sz val="10"/>
            <rFont val="Arial Cyr"/>
            <family val="2"/>
            <charset val="204"/>
          </rPr>
          <t>новый</t>
        </r>
      </text>
    </comment>
    <comment ref="Q141" authorId="0">
      <text>
        <r>
          <rPr>
            <b/>
            <sz val="9"/>
            <color indexed="8"/>
            <rFont val="Tahoma"/>
            <family val="2"/>
            <charset val="1"/>
          </rPr>
          <t xml:space="preserve">rx570:
</t>
        </r>
        <r>
          <rPr>
            <sz val="9"/>
            <color indexed="8"/>
            <rFont val="Tahoma"/>
            <family val="2"/>
            <charset val="1"/>
          </rPr>
          <t>6010387 заменен 08.08.22г с n=43 на 5803307 с n=0,3</t>
        </r>
      </text>
    </comment>
    <comment ref="S141" authorId="0">
      <text>
        <r>
          <rPr>
            <sz val="10"/>
            <rFont val="Arial Cyr"/>
            <family val="2"/>
            <charset val="204"/>
          </rPr>
          <t>Заливка катка
В справке не учитывается, только справочно.</t>
        </r>
      </text>
    </comment>
  </commentList>
</comments>
</file>

<file path=xl/sharedStrings.xml><?xml version="1.0" encoding="utf-8"?>
<sst xmlns="http://schemas.openxmlformats.org/spreadsheetml/2006/main" count="5397" uniqueCount="571">
  <si>
    <t>Справка о потребление тепловой энергии и теплоносителя</t>
  </si>
  <si>
    <t>за период с</t>
  </si>
  <si>
    <t>по</t>
  </si>
  <si>
    <t>Агент:</t>
  </si>
  <si>
    <t>ООО "Управляющая компания Проспект"</t>
  </si>
  <si>
    <t>Адрес:</t>
  </si>
  <si>
    <t>р.п. Кольцово, ул. Вознесенская, д.3</t>
  </si>
  <si>
    <t>Тепловычеслитель:</t>
  </si>
  <si>
    <t>СПТ943</t>
  </si>
  <si>
    <t>Заводской номер:</t>
  </si>
  <si>
    <t>12388</t>
  </si>
  <si>
    <t>Дата следующей поверки:</t>
  </si>
  <si>
    <t>Сетевой номер NT=0; идентификатор ИД=12388; Код абонента КВ=1Канал ТВ1, Схема учета СП=0; Канал ТВ2, Схема учета СП=9;</t>
  </si>
  <si>
    <t>Ресурсоснабжающая организация:</t>
  </si>
  <si>
    <t>МУЭП  "ПРОМТЕХЭНЕРГО"</t>
  </si>
  <si>
    <t>МУП г. Новосибирска «ГОРВОДОКАНАЛ»</t>
  </si>
  <si>
    <t>Дата</t>
  </si>
  <si>
    <t>Теплоснабжение</t>
  </si>
  <si>
    <t>ГВС</t>
  </si>
  <si>
    <t>ХВС</t>
  </si>
  <si>
    <t>T1, °С</t>
  </si>
  <si>
    <t>T2, °С</t>
  </si>
  <si>
    <t>M1, т</t>
  </si>
  <si>
    <t>M2, т</t>
  </si>
  <si>
    <t>∆M, т</t>
  </si>
  <si>
    <t>∆Q, Гкал</t>
  </si>
  <si>
    <t>Нараб., ч</t>
  </si>
  <si>
    <t>Вода на ГВС V3</t>
  </si>
  <si>
    <t>V1, м3</t>
  </si>
  <si>
    <t>Нараб.,ч</t>
  </si>
  <si>
    <t>22.11.23 00:00</t>
  </si>
  <si>
    <t>23.11.23 00:00</t>
  </si>
  <si>
    <t>24.11.23 00:00</t>
  </si>
  <si>
    <t>25.11.23 00:00</t>
  </si>
  <si>
    <t>26.11.23 00:00</t>
  </si>
  <si>
    <t>27.11.23 00:00</t>
  </si>
  <si>
    <t>28.11.23 00:00</t>
  </si>
  <si>
    <t>29.11.23 00:00</t>
  </si>
  <si>
    <t>30.11.23 00:00</t>
  </si>
  <si>
    <t>01.12.23 00:00</t>
  </si>
  <si>
    <t>02.12.23 00:00</t>
  </si>
  <si>
    <t>03.12.23 00:00</t>
  </si>
  <si>
    <t>04.12.23 00:00</t>
  </si>
  <si>
    <t>05.12.23 00:00</t>
  </si>
  <si>
    <t>06.12.23 00:00</t>
  </si>
  <si>
    <t>07.12.23 00:00</t>
  </si>
  <si>
    <t>08.12.23 00:00</t>
  </si>
  <si>
    <t>09.12.23 00:00</t>
  </si>
  <si>
    <t>10.12.23 00:00</t>
  </si>
  <si>
    <t>11.12.23 00:00</t>
  </si>
  <si>
    <t>12.12.23 00:00</t>
  </si>
  <si>
    <t>13.12.23 00:00</t>
  </si>
  <si>
    <t>14.12.23 00:00</t>
  </si>
  <si>
    <t>15.12.23 00:00</t>
  </si>
  <si>
    <t>16.12.23 00:00</t>
  </si>
  <si>
    <t>17.12.23 00:00</t>
  </si>
  <si>
    <t>18.12.23 00:00</t>
  </si>
  <si>
    <t>19.12.23 00:00</t>
  </si>
  <si>
    <t>20.12.23 00:00</t>
  </si>
  <si>
    <t>21.12.23 00:00</t>
  </si>
  <si>
    <t>Итого</t>
  </si>
  <si>
    <t xml:space="preserve">Показания счетчиков в начале и конце расчетного периода:
</t>
  </si>
  <si>
    <t>Дата и время</t>
  </si>
  <si>
    <t>V2, м3</t>
  </si>
  <si>
    <t>∆V, м3</t>
  </si>
  <si>
    <t xml:space="preserve">-   </t>
  </si>
  <si>
    <t>Итого:</t>
  </si>
  <si>
    <t xml:space="preserve">По ТВ2, Открытая система ГВС                                                                                                                                </t>
  </si>
  <si>
    <t>Тепловая энергия по вычеслителю:</t>
  </si>
  <si>
    <t>Скоректированная тепловая энергия (без Qхвс):</t>
  </si>
  <si>
    <t>В том числе подогрев воды для нужд ГВС:</t>
  </si>
  <si>
    <t>Скоректированная тепловая энергия отопление:</t>
  </si>
  <si>
    <t>Объем теплоносителя для нужд ГВС:</t>
  </si>
  <si>
    <t>Объемхолодной воды для нужд ХВС:</t>
  </si>
  <si>
    <t>tхвс, град.С</t>
  </si>
  <si>
    <t>5,4  град. С</t>
  </si>
  <si>
    <t>По результатам анализа работы тепловой стнации производиться корректировка данных по температуре холодной воды: Qхвс=</t>
  </si>
  <si>
    <t>Представитель потребителя:</t>
  </si>
  <si>
    <t>Плотников В.А.____________________________</t>
  </si>
  <si>
    <t xml:space="preserve">Представитель "Промтехэнерго": </t>
  </si>
  <si>
    <t>Арсеньев В.И._____________________________</t>
  </si>
  <si>
    <t>р.п. Кольцово, ул. Никольский проспект, д. 6</t>
  </si>
  <si>
    <t>11134</t>
  </si>
  <si>
    <t xml:space="preserve">Сетевой номер NT=0; идентификатор ИД=11134; Код абонента КВ=1 Канал ТВ1, Схема учета СП=0; Канал ТВ2, Схема учета СП=9; </t>
  </si>
  <si>
    <t>Технопарковая 5</t>
  </si>
  <si>
    <t>32190</t>
  </si>
  <si>
    <t>узел 2; Рхвс</t>
  </si>
  <si>
    <t>(уз1, 1-4п)   Теплоснабжение</t>
  </si>
  <si>
    <t>(уз1, 1-4п)   ГВС</t>
  </si>
  <si>
    <t>(уз1, 1-4п)   ХВС</t>
  </si>
  <si>
    <t>Нараб.,Ч</t>
  </si>
  <si>
    <t>(уз2, 5-9п)   Теплоснабжение</t>
  </si>
  <si>
    <t>(уз2, 5-9п)   ГВС</t>
  </si>
  <si>
    <t>(уз2, 5-9п)   ХВС</t>
  </si>
  <si>
    <t>Нараб., Ч</t>
  </si>
  <si>
    <t>Тепловая энергия по вычеслителям:</t>
  </si>
  <si>
    <t>ООО "УК  Никольский"</t>
  </si>
  <si>
    <t>р.п. Кольцово, ул. Рассветная, д.2</t>
  </si>
  <si>
    <t>35210</t>
  </si>
  <si>
    <t xml:space="preserve">Сетевой номер NT=0; идентификатор ИД=35210; Код абонента КВ=1 Канал ТВ1, Схема учета СП=0; Канал ТВ2, Схема учета СП=9; </t>
  </si>
  <si>
    <t>ХВС ТВ2 V3</t>
  </si>
  <si>
    <t>T3, м3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</si>
  <si>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</si>
  <si>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</si>
  <si>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</si>
  <si>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</si>
  <si>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</si>
  <si>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</si>
  <si>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</si>
  <si>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</si>
  <si>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</si>
  <si>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</si>
  <si>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</si>
  <si>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</si>
  <si>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</si>
  <si>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</si>
  <si>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</si>
  <si>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</si>
  <si>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</si>
  <si>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</si>
  <si>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</si>
  <si>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</si>
  <si>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</si>
  <si>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</si>
  <si>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</si>
  <si>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</si>
  <si>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</si>
  <si>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</si>
  <si>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</si>
  <si>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</si>
  <si>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</si>
  <si>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</si>
  <si>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 xml:space="preserve">ГВС закрытая система. ГВС по ТВ 2. </t>
  </si>
  <si>
    <t>Тепловая энергия -тепловая энергия ГВС</t>
  </si>
  <si>
    <t>Объем ХВС для нужд ГВС:</t>
  </si>
  <si>
    <t>Объем холодной воды для нужд ХВС+ГВС:</t>
  </si>
  <si>
    <t>На закрытой системе ГВС корректировка данных по температуре холодной воды: Qхв не производиться</t>
  </si>
  <si>
    <t>р.п. Кольцов, ул.Никольский проспект, д.15</t>
  </si>
  <si>
    <t>55600</t>
  </si>
  <si>
    <t xml:space="preserve">Сетевой номер NT=0; идентификатор ИД=55600; Код абонента КВ=1, Канал ТВ1, Схема учета СП=0; Канал ТВ2, Схема учета СП=9; </t>
  </si>
  <si>
    <t>р.п. Кольцово, д.34</t>
  </si>
  <si>
    <t>СПТ942</t>
  </si>
  <si>
    <t>8676</t>
  </si>
  <si>
    <t xml:space="preserve"> Сетевой номер NT=0; ИД=8676; КВ=1 Канал ТВ1, Схема учета СП=0; Канал ТВ2, Схема учета СП=9</t>
  </si>
  <si>
    <t>р.п. Кольцово, д. 18</t>
  </si>
  <si>
    <t>03156</t>
  </si>
  <si>
    <t>Сетевой номер NT=0; идентификатор ИД=01356; Код абонента КВ=1 Канал ТВ1, Схема учета СП=0.</t>
  </si>
  <si>
    <t>р.п. Кольцово, ул. Молодежная, д.8</t>
  </si>
  <si>
    <t>20859</t>
  </si>
  <si>
    <t>Сетевой номер NT=0; идентификатор ИД=20859; Код абонента КВ=1 Канал ТВ1, Схема учета СП=0; Канал ТВ2, Схема учета СП=9;</t>
  </si>
  <si>
    <t>р.п. Кольцово, ул. Вознесенская д.1</t>
  </si>
  <si>
    <t>08973</t>
  </si>
  <si>
    <t xml:space="preserve">Сетевой номер NT=0; идентификатор ИД=08973; Код абонента КВ=1 Канал ТВ1, Схема учета СП=0;Канал ТВ2, Схема учета СП=9; </t>
  </si>
  <si>
    <t>р.п. Кольцово, ул. Никольский проспект, д. 2</t>
  </si>
  <si>
    <t>5660</t>
  </si>
  <si>
    <t xml:space="preserve">Сетевой номер NT=0; идентификатор ИД=05660; Код абонента КВ=1 Канал ТВ1, Схема учета СП=0; Канал ТВ2, Схема учета СП=9; </t>
  </si>
  <si>
    <t>р.п. Кольцово, ул. Никольский проспект, д. 4</t>
  </si>
  <si>
    <t>06289</t>
  </si>
  <si>
    <t xml:space="preserve"> Сетевой номер NT=0; идентификатор ИД=06289; Код абонента КВ=1 Канал ТВ1, Схема учета СП=0; Канал ТВ2, Схема учета СП=9; </t>
  </si>
  <si>
    <t>р.п. Кольцово, ул. Вознесенская, д. 4</t>
  </si>
  <si>
    <t>09032</t>
  </si>
  <si>
    <t xml:space="preserve">Сетевой номер NT=0; идентификатор ИД=09032; Код абонента КВ=1Канал ТВ1, Схема учета СП=0; Канал ТВ2, Схема учета СП=9; </t>
  </si>
  <si>
    <t>р.п. Кольцово, ул. Вознесенская, д. 6</t>
  </si>
  <si>
    <t>13358</t>
  </si>
  <si>
    <t xml:space="preserve">Сетевой номер NT=0; идентификатор ИД=13358; Код абонента КВ=1 Канал ТВ1, Схема учета СП=0; Канал ТВ2, Схема учета СП=9; </t>
  </si>
  <si>
    <t>р.п. Кольцово, д.6А</t>
  </si>
  <si>
    <t>4551</t>
  </si>
  <si>
    <t xml:space="preserve">Сетевой номер NT=0; идентификатор ИД=05961; Код абонента КВ=1 Канал ТВ1, Схема учета СП=0; Канал ТВ2, Схема учета СП=9; </t>
  </si>
  <si>
    <t>р.п. Кольцово, ул. Молодежная, д.1</t>
  </si>
  <si>
    <t>СПТ944</t>
  </si>
  <si>
    <t>1274</t>
  </si>
  <si>
    <t xml:space="preserve">Сетевой номер NT=0; идентификатор ИД=1274; Код абонента КВ=1 Канал ТВ1, Схема учета СП=0; Канал ТВ2, Схема учета СП=9; </t>
  </si>
  <si>
    <t>р.п. Кольцово, ул. Вознесенская.д.2</t>
  </si>
  <si>
    <t>05412</t>
  </si>
  <si>
    <t xml:space="preserve">Сетевой номер NT=0; идентификатор ИД=05412; Код абонента КВ=1 Канал ТВ1, Схема учета СП=0; Канал ТВ2, Схема учета СП=9; </t>
  </si>
  <si>
    <t>р.п. Кольцово, ул.Молодежная, д. 2</t>
  </si>
  <si>
    <t>19361</t>
  </si>
  <si>
    <t xml:space="preserve">Сетевой номер NT=0; идентификатор ИД=19361; Код абонента КВ=1 Канал ТВ1, Схема учета СП=0; Канал ТВ2, Схема учета СП=9; </t>
  </si>
  <si>
    <t>р.п. Кольцово, ул. Молодежная,д. 4</t>
  </si>
  <si>
    <t>17182</t>
  </si>
  <si>
    <t xml:space="preserve">Сетевой номер NT=0; идентификатор ИД=17182; Код абонента КВ=1 Канал ТВ1, Схема учета СП=0; Канал ТВ2, Схема учета СП=9; </t>
  </si>
  <si>
    <t>р.п. Кольцово, ул. Молодежная, д. 6</t>
  </si>
  <si>
    <t>17048</t>
  </si>
  <si>
    <t xml:space="preserve">Сетевой номер NT=0; идентификатор ИД=17048; Код абонента КВ=1 Канал ТВ1, Схема учета СП=0; Канал ТВ2, Схема учета СП=9; </t>
  </si>
  <si>
    <t>р.п. Кольцово, ул. Никольский проспект, д.13</t>
  </si>
  <si>
    <t>54122</t>
  </si>
  <si>
    <t xml:space="preserve">Сетевой номер NT=0; идентификатор ИД=46989; Код абонента КВ=1 Канал ТВ1, Схема учета СП=0; Канал ТВ2, Схема учета СП=9; </t>
  </si>
  <si>
    <t>р.п. Кольцово, ул. Никольский проспект, д.11</t>
  </si>
  <si>
    <t>50538</t>
  </si>
  <si>
    <t>р.п. Кольцово, ул. Никольский проспект, д.10</t>
  </si>
  <si>
    <t>35513</t>
  </si>
  <si>
    <t xml:space="preserve">Сетевой номер NT=0; идентификатор ИД=35513; Код абонента КВ=1 Канал ТВ1, Схема учета СП=0; Канал ТВ2, Схема учета СП=9; </t>
  </si>
  <si>
    <t>р.п. Кольцово, ул. Рассветная, д.7</t>
  </si>
  <si>
    <t>56493</t>
  </si>
  <si>
    <t xml:space="preserve">Сетевой номер NT=0; идентификатор ИД=56493; Код абонента КВ=1 Канал ТВ1, Схема учета СП=0; Канал ТВ2, Схема учета СП=9; </t>
  </si>
  <si>
    <t>р.п. Кольцово, ул.Рассветная, д.4</t>
  </si>
  <si>
    <t>37979</t>
  </si>
  <si>
    <t xml:space="preserve">Сетевой номер NT=0; идентификатор ИД=35210; Код абонента КВ=1 Канал ТВ1, Схема учета СП=0;Канал ТВ2, Схема учета СП=9; </t>
  </si>
  <si>
    <t>р.п. Кольцово, ул. Рассветная, д.6</t>
  </si>
  <si>
    <t>46989</t>
  </si>
  <si>
    <t xml:space="preserve">етевой номер NT=0; идентификатор ИД=46989; Код абонента КВ=1 Канал ТВ1, Схема учета СП=0; Канал ТВ2, Схема учета СП=9; </t>
  </si>
  <si>
    <t>р.п. Кольцово, ул. Рассветная, д.1</t>
  </si>
  <si>
    <t>34714</t>
  </si>
  <si>
    <t xml:space="preserve">Сетевой номер NT=0; идентификатор ИД=37714; Код абонента КВ=1 Канал ТВ1, Схема учета СП=0; Канал ТВ2, Схема учета СП=9; </t>
  </si>
  <si>
    <t>ХВС ТВ2 V3 (ТВ2 V1 c 13.09.18)</t>
  </si>
  <si>
    <t>р.п. Кольцово, ул. Молодежная, д.3</t>
  </si>
  <si>
    <t>1353</t>
  </si>
  <si>
    <t xml:space="preserve">Сетевой номер NT=0; идентификатор ИД=1353; Код абонента КВ=1 Канал ТВ1, Схема учета СП=0; Канал ТВ2, Схема учета СП=9; </t>
  </si>
  <si>
    <t>р.п. Кольцово, д. 6Б</t>
  </si>
  <si>
    <t>5961</t>
  </si>
  <si>
    <t xml:space="preserve">Сетевой номер NT=0; идентификатор ИД=4551; Код абонента КВ=1, Канал ТВ1, Схема учета СП=0; Канал ТВ2, Схема учета СП=9; </t>
  </si>
  <si>
    <t>р.п. Кольцово, ул. Рассветная, д.8</t>
  </si>
  <si>
    <t>51800</t>
  </si>
  <si>
    <t xml:space="preserve">Сетевой номер NT=0; идентификатор ИД=51800; Код абонента КВ=1 Канал ТВ1, Схема учета СП=0;Канал ТВ2, Схема учета СП=9;  </t>
  </si>
  <si>
    <t>р.п. Кольцово, ул. Рассветная, д.3</t>
  </si>
  <si>
    <t>38182</t>
  </si>
  <si>
    <t>р.п. Кольцово, ул. Рассветная, д.5</t>
  </si>
  <si>
    <t>49761</t>
  </si>
  <si>
    <t xml:space="preserve">идентификатор ИД=49761; СПТ 941.10(11идентификатор ИД=72538 Сетевой номер NT=0 ; Код абонента КВ=1, Канал ТВ1, Схема учета СП=0; Канал ТВ2, Схема учета СП=9; </t>
  </si>
  <si>
    <t>р.п. Кольцово, ул. Молодежная д.5, д/с "Лёвушка"</t>
  </si>
  <si>
    <t>34703</t>
  </si>
  <si>
    <t xml:space="preserve">Сетевой номер NT=1; идентификатор ИД=34703; Код абонента КВ=1 Канал ТВ1, Схема учета СП=0;Канал ТВ2, Схема учета СП=9; </t>
  </si>
  <si>
    <t>р.п.Кольцово, д. 17а Храм</t>
  </si>
  <si>
    <t>05379</t>
  </si>
  <si>
    <t xml:space="preserve">Сетевой номер NT=1; идентификатор ИД=09020; Код абонента КВ=1 Канал ТВ1, Схема учета СП=0; Канал ТВ2, Схема учета СП=9; </t>
  </si>
  <si>
    <t>р.п. Кольцово, д.37</t>
  </si>
  <si>
    <t>44053</t>
  </si>
  <si>
    <t>Тепловычислитель СПТ943;  идентификатор ИД=44053</t>
  </si>
  <si>
    <t>Теплоснабжение ИТП 1</t>
  </si>
  <si>
    <t>ГВС ИТП 1</t>
  </si>
  <si>
    <t>ХВС ИТП 1</t>
  </si>
  <si>
    <t>Теплоснабжение ИТП 2</t>
  </si>
  <si>
    <t>ГВС ИТП 2</t>
  </si>
  <si>
    <t>ХВС ИТП 2</t>
  </si>
  <si>
    <t>Теплоснабжение ИТП 3</t>
  </si>
  <si>
    <t>ГВС ИТП 3</t>
  </si>
  <si>
    <t>ХВС ИТП 3</t>
  </si>
  <si>
    <t>р.п. Кольцово, ул.Рассветная, д.1А</t>
  </si>
  <si>
    <t>3654</t>
  </si>
  <si>
    <t>р.п. Кольцово, ул. Рассветная, д.3А</t>
  </si>
  <si>
    <t>ТВ7</t>
  </si>
  <si>
    <t>19-081246</t>
  </si>
  <si>
    <t>ГВС Т4 зима</t>
  </si>
  <si>
    <t>ООО "РесурсСервис"</t>
  </si>
  <si>
    <t>р.п. Кольцово, ул. Рассветная 5а ДС Совенок</t>
  </si>
  <si>
    <t>18-067419</t>
  </si>
  <si>
    <t xml:space="preserve">Сетевой номер NT=0; идентификатор ИД=067419; Код абонента КВ=1 Канал ТВ1, Схема учета СП=0; Канал ТВ2, Схема учета СП=9; </t>
  </si>
  <si>
    <t>р.п. Кольцово, ул. Молодежная, д.7 «Лицей Технополис"</t>
  </si>
  <si>
    <t>18-059895</t>
  </si>
  <si>
    <t xml:space="preserve">Канал ТВ1, Схема учета СП=0; </t>
  </si>
  <si>
    <t>р.п. Кольцово, ул.Никольский проспект, д.12</t>
  </si>
  <si>
    <t>19-073636</t>
  </si>
  <si>
    <t>р.п. Кольцово, ул. Никольский проспект, д.14</t>
  </si>
  <si>
    <t>20-102317</t>
  </si>
  <si>
    <t>Теплоснабжение Н14</t>
  </si>
  <si>
    <t>ХВС Н14</t>
  </si>
  <si>
    <t>р.п. Кольцово, ул. Преображенская, д.2</t>
  </si>
  <si>
    <t>20-102745</t>
  </si>
  <si>
    <t>Теплоснабжение П2</t>
  </si>
  <si>
    <t>ХВС П2</t>
  </si>
  <si>
    <t>р.п. Кольцово, ул. Преображенская, д.4</t>
  </si>
  <si>
    <t>20-102786</t>
  </si>
  <si>
    <t>Теплоснабжение П4</t>
  </si>
  <si>
    <t>ХВС П4</t>
  </si>
  <si>
    <t>Никольский проспект 16</t>
  </si>
  <si>
    <t>ТВ7М</t>
  </si>
  <si>
    <t>20-128718</t>
  </si>
  <si>
    <t>Теплоснабжение Н16 (1-5 подъезды)</t>
  </si>
  <si>
    <t>ГВС Т4 зима (1-5 подъезды)</t>
  </si>
  <si>
    <t>ХВС Н16 (1-5подъезды)</t>
  </si>
  <si>
    <t>Теплоснабжение Н16 (6-8 подъезды)</t>
  </si>
  <si>
    <t>ГВС Т4 зима (6-8 подъезд)</t>
  </si>
  <si>
    <t>ХВС Н16 (6-8 подъезды)</t>
  </si>
  <si>
    <t>Теплоснабжение Н16 (9-11подъезд)</t>
  </si>
  <si>
    <t>ГВС Т4 зима (9-11 подъезд)</t>
  </si>
  <si>
    <t>ХВС Н16 (9-11 подъезд)</t>
  </si>
  <si>
    <t>р.п. Кольцово, ул. Рассветная д.10</t>
  </si>
  <si>
    <t>2015</t>
  </si>
  <si>
    <t xml:space="preserve"> </t>
  </si>
  <si>
    <t>Таблица потребления энергоресурсов ООО  "УК Никольский"</t>
  </si>
  <si>
    <t>за</t>
  </si>
  <si>
    <t>2023</t>
  </si>
  <si>
    <t>гвс</t>
  </si>
  <si>
    <t>хвс</t>
  </si>
  <si>
    <t>гвс пред</t>
  </si>
  <si>
    <t>хвс пред</t>
  </si>
  <si>
    <t>Адрес</t>
  </si>
  <si>
    <t>Тепловая энергия, Гкал.</t>
  </si>
  <si>
    <t>Вода, м³</t>
  </si>
  <si>
    <t>Водоотведение,
м³</t>
  </si>
  <si>
    <t>Примечания</t>
  </si>
  <si>
    <t>Ноябрь</t>
  </si>
  <si>
    <r>
      <t>Площадь МКД, м</t>
    </r>
    <r>
      <rPr>
        <b/>
        <sz val="11"/>
        <rFont val="Calibri"/>
        <family val="2"/>
        <charset val="204"/>
      </rPr>
      <t>²</t>
    </r>
  </si>
  <si>
    <t>Расчётная по ОПУ</t>
  </si>
  <si>
    <t>Потери в 
сетях</t>
  </si>
  <si>
    <t>ОБЩАЯ</t>
  </si>
  <si>
    <t>в т.ч. 
отопление</t>
  </si>
  <si>
    <t>в т. ч. 
подогрев
ГВС</t>
  </si>
  <si>
    <t>ГВС по ОПУ</t>
  </si>
  <si>
    <t>ХВС+ГВС</t>
  </si>
  <si>
    <t>ХВС по ОПУ</t>
  </si>
  <si>
    <t>в т. ч.
полив</t>
  </si>
  <si>
    <t>ХВС без полива</t>
  </si>
  <si>
    <t>Ккал/м2 отопление</t>
  </si>
  <si>
    <t xml:space="preserve"> горячая вода л/м2</t>
  </si>
  <si>
    <t>холодная вода л/м2</t>
  </si>
  <si>
    <t>холодная /горячую</t>
  </si>
  <si>
    <t>Никольский пр. №10</t>
  </si>
  <si>
    <t xml:space="preserve">Новосибирская обл, Новосибирский р-н, , Кольцово рп, Никольский пр-кт, дом № 10, </t>
  </si>
  <si>
    <t>Холодная</t>
  </si>
  <si>
    <t>ул. Рассветная №1</t>
  </si>
  <si>
    <t xml:space="preserve">Новосибирская обл, Новосибирский р-н, , Кольцово рп, Никольский пр-кт, дом № 11, </t>
  </si>
  <si>
    <t>ул. Рассветная №2</t>
  </si>
  <si>
    <t xml:space="preserve">Новосибирская обл, Новосибирский р-н, , Кольцово рп, Никольский пр-кт, дом № 12, </t>
  </si>
  <si>
    <t>ул. Рассветная №4</t>
  </si>
  <si>
    <t xml:space="preserve">Новосибирская обл, Новосибирский р-н, , Кольцово рп, Никольский пр-кт, дом № 14, </t>
  </si>
  <si>
    <t>ул. Рассветная №3</t>
  </si>
  <si>
    <t xml:space="preserve">Новосибирская обл, Новосибирский р-н, , Кольцово рп, Никольский пр-кт, дом № 15, </t>
  </si>
  <si>
    <t>ул. Рассветная №6</t>
  </si>
  <si>
    <t xml:space="preserve">Новосибирская обл, Новосибирский р-н, , Кольцово рп, Никольский пр-кт, дом № 16, </t>
  </si>
  <si>
    <t>ул. Рассветная №5</t>
  </si>
  <si>
    <t>Никольский пр. №11</t>
  </si>
  <si>
    <t>Никольский пр. №12</t>
  </si>
  <si>
    <t xml:space="preserve">Новосибирская обл, Новосибирский р-н, , Кольцово рп, Преображенская ул, дом № 2, </t>
  </si>
  <si>
    <t>Никольский пр. №14</t>
  </si>
  <si>
    <t xml:space="preserve">Новосибирская обл, Новосибирский р-н, , Кольцово рп, Преображенская ул, дом № 4, </t>
  </si>
  <si>
    <t>Никольский пр. №15</t>
  </si>
  <si>
    <t xml:space="preserve">Новосибирская обл, Новосибирский р-н, , Кольцово рп, Рассветная ул, дом № 1, </t>
  </si>
  <si>
    <t>Никольский пр. №16</t>
  </si>
  <si>
    <t xml:space="preserve">Новосибирская обл, Новосибирский р-н, , Кольцово рп, Рассветная ул, дом № 10, </t>
  </si>
  <si>
    <t>ул. Рассветная №7</t>
  </si>
  <si>
    <t xml:space="preserve">Новосибирская обл, Новосибирский р-н, , Кольцово рп, Рассветная ул, дом № 1а, </t>
  </si>
  <si>
    <t>сч57447721</t>
  </si>
  <si>
    <t>сч35057637</t>
  </si>
  <si>
    <t>хв</t>
  </si>
  <si>
    <t>гв</t>
  </si>
  <si>
    <t>ул. Рассветная №8</t>
  </si>
  <si>
    <t xml:space="preserve">Новосибирская обл, Новосибирский р-н, , Кольцово рп, Рассветная ул, дом № 2, </t>
  </si>
  <si>
    <t>ул. Рассветная №10</t>
  </si>
  <si>
    <t xml:space="preserve">Новосибирская обл, Новосибирский р-н, , Кольцово рп, Рассветная ул, дом № 3, </t>
  </si>
  <si>
    <t>ул Рассветная №1А</t>
  </si>
  <si>
    <t xml:space="preserve">Новосибирская обл, Новосибирский р-н, , Кольцово рп, Рассветная ул, дом № 3а, </t>
  </si>
  <si>
    <t>ул Рассветная №3А</t>
  </si>
  <si>
    <t xml:space="preserve">Новосибирская обл, Новосибирский р-н, , Кольцово рп, Рассветная ул, дом № 4, </t>
  </si>
  <si>
    <t>Преображенская,2</t>
  </si>
  <si>
    <t xml:space="preserve">Новосибирская обл, Новосибирский р-н, , Кольцово рп, Рассветная ул, дом № 5, </t>
  </si>
  <si>
    <t>Преображенская,4</t>
  </si>
  <si>
    <t xml:space="preserve">Новосибирская обл, Новосибирский р-н, , Кольцово рп, Рассветная ул, дом № 6, </t>
  </si>
  <si>
    <t>ИТОГО:</t>
  </si>
  <si>
    <t xml:space="preserve">Новосибирская обл, Новосибирский р-н, , Кольцово рп, Рассветная ул, дом № 7, </t>
  </si>
  <si>
    <t>Среднее</t>
  </si>
  <si>
    <t xml:space="preserve">Тариф (руб.) </t>
  </si>
  <si>
    <t xml:space="preserve">Новосибирская обл, Новосибирский р-н, , Кольцово рп, Рассветная ул, дом № 8, </t>
  </si>
  <si>
    <t>Счета к оплате (руб):</t>
  </si>
  <si>
    <t>Объемы жильцов</t>
  </si>
  <si>
    <t>Оплата с жильцов</t>
  </si>
  <si>
    <t>Объемы УК Никольский</t>
  </si>
  <si>
    <t>К оплате УК Никольский</t>
  </si>
  <si>
    <t>Выполнил:</t>
  </si>
  <si>
    <t>Инженер-теплотехник</t>
  </si>
  <si>
    <t>В.А. Плотников</t>
  </si>
  <si>
    <t>Согласовано:</t>
  </si>
  <si>
    <t>Директор</t>
  </si>
  <si>
    <t>К.С. Баев</t>
  </si>
  <si>
    <t>ООО "УК Никольский"</t>
  </si>
  <si>
    <t>Справка</t>
  </si>
  <si>
    <t>о потреблении холодной воды для полива</t>
  </si>
  <si>
    <t>сентябрь</t>
  </si>
  <si>
    <t>месяц</t>
  </si>
  <si>
    <t>года</t>
  </si>
  <si>
    <t>Наименование потребителя:</t>
  </si>
  <si>
    <t>ООО Управляющая компания Проспект</t>
  </si>
  <si>
    <t>Агент №</t>
  </si>
  <si>
    <t>адрес:</t>
  </si>
  <si>
    <t>НСО п. Кольцово, Никольский проспект д. 6 оф. 6</t>
  </si>
  <si>
    <t>Ответственное лицо за учет:</t>
  </si>
  <si>
    <t>Телефон:</t>
  </si>
  <si>
    <t>8-913-770-25-12</t>
  </si>
  <si>
    <t>Показания приборов</t>
  </si>
  <si>
    <t>Жилой дом №34</t>
  </si>
  <si>
    <t>Жилой дом №18</t>
  </si>
  <si>
    <t>Никольский пр. 2</t>
  </si>
  <si>
    <t>Никольский пр. 4</t>
  </si>
  <si>
    <t xml:space="preserve">сч. № </t>
  </si>
  <si>
    <t>сч. №</t>
  </si>
  <si>
    <t>3938640</t>
  </si>
  <si>
    <t>102221</t>
  </si>
  <si>
    <t>137757</t>
  </si>
  <si>
    <t>Расчёт</t>
  </si>
  <si>
    <t>Всего</t>
  </si>
  <si>
    <t>Жилой дом №6А</t>
  </si>
  <si>
    <t>Жилой дом №6Б</t>
  </si>
  <si>
    <t>Никольский пр. 6</t>
  </si>
  <si>
    <t>ул. Вознесенская, 1</t>
  </si>
  <si>
    <t>16476</t>
  </si>
  <si>
    <t>16150</t>
  </si>
  <si>
    <t>17537</t>
  </si>
  <si>
    <t>17589</t>
  </si>
  <si>
    <t>ул. Технопарковая, 5</t>
  </si>
  <si>
    <t>ул. Вознесенская, 2</t>
  </si>
  <si>
    <t>ул. Вознесенская, 3</t>
  </si>
  <si>
    <t>По данным приборов учёта за</t>
  </si>
  <si>
    <t>потребление воды на полив составило:</t>
  </si>
  <si>
    <r>
      <t>м</t>
    </r>
    <r>
      <rPr>
        <b/>
        <sz val="10"/>
        <rFont val="Times New Roman"/>
        <family val="1"/>
        <charset val="204"/>
      </rPr>
      <t>³</t>
    </r>
  </si>
  <si>
    <t xml:space="preserve">Представитель потребителя </t>
  </si>
  <si>
    <t xml:space="preserve">Представитель "Промтехэнерго"   </t>
  </si>
  <si>
    <t>Арсеньев В.И.</t>
  </si>
  <si>
    <t>ООО  "УК Никольский"</t>
  </si>
  <si>
    <t>НСО п. Кольцово, Вознесенская, 2</t>
  </si>
  <si>
    <t>ул. Вознесенская, 4</t>
  </si>
  <si>
    <t>ул. Вознесенская, 6</t>
  </si>
  <si>
    <t>Рассветная, 1А</t>
  </si>
  <si>
    <t>Никольский пр. 10</t>
  </si>
  <si>
    <t>ул. Молодёжная, 2</t>
  </si>
  <si>
    <t>ул. Молодёжная, 4</t>
  </si>
  <si>
    <t>Рассветная, 2</t>
  </si>
  <si>
    <t>Рассветная, 1</t>
  </si>
  <si>
    <t>ул. Молодёжная, 6</t>
  </si>
  <si>
    <t>ул. Молодёжная, 8</t>
  </si>
  <si>
    <t>Рассветная, 4</t>
  </si>
  <si>
    <t>Рассветная, 3</t>
  </si>
  <si>
    <t>Месяц</t>
  </si>
  <si>
    <t>Рассветная, 6</t>
  </si>
  <si>
    <t>Рассветная, 5</t>
  </si>
  <si>
    <t>Рассветная, 7</t>
  </si>
  <si>
    <t>Молодежная, 3</t>
  </si>
  <si>
    <t>Никольский 11</t>
  </si>
  <si>
    <t>Никольский 13</t>
  </si>
  <si>
    <t>Никольский пр.15</t>
  </si>
  <si>
    <t>Рассветная, 10</t>
  </si>
  <si>
    <t>Рассветная, 8</t>
  </si>
  <si>
    <t>Молодежная, 1</t>
  </si>
  <si>
    <t>Рассветная 3А</t>
  </si>
  <si>
    <t>Никольский пр. 12</t>
  </si>
  <si>
    <t>Никольский проспект, 14</t>
  </si>
  <si>
    <t>Преображенская, 4</t>
  </si>
  <si>
    <t>Никольский проспект, 16</t>
  </si>
  <si>
    <t>Преображенская, 2</t>
  </si>
  <si>
    <t>Таблица потребления энергоресурсов ООО "Управляющая компания Проспект"</t>
  </si>
  <si>
    <t>Площадь МКД, м²</t>
  </si>
  <si>
    <t>Адрес  для водоканала</t>
  </si>
  <si>
    <t>Вода м3</t>
  </si>
  <si>
    <t>Общая ХВС (ХВ+ГВ) зимняя</t>
  </si>
  <si>
    <t>Отопление  Ккал/м2</t>
  </si>
  <si>
    <t>горячая вода  л/м2</t>
  </si>
  <si>
    <t>Холодная вода  л/м2</t>
  </si>
  <si>
    <t>горячая/холодную</t>
  </si>
  <si>
    <t>Дом №34</t>
  </si>
  <si>
    <t xml:space="preserve">Новосибирская обл, Новосибирский р-н, , Кольцово рп, Вознесенская ул, дом № 1, </t>
  </si>
  <si>
    <t>Дом №18</t>
  </si>
  <si>
    <t>Горячая</t>
  </si>
  <si>
    <t>Дом №6А</t>
  </si>
  <si>
    <t xml:space="preserve">Новосибирская обл, Новосибирский р-н, , Кольцово рп, Вознесенская ул, дом № 2, </t>
  </si>
  <si>
    <t>Дом №6Б</t>
  </si>
  <si>
    <t>Никольский пр. №2</t>
  </si>
  <si>
    <t xml:space="preserve">Новосибирская обл, Новосибирский р-н, , Кольцово рп, Вознесенская ул, дом № 3, </t>
  </si>
  <si>
    <t>Никольский пр. №4</t>
  </si>
  <si>
    <t>Никольский пр. №6</t>
  </si>
  <si>
    <t xml:space="preserve">Новосибирская обл, Новосибирский р-н, , Кольцово рп, Вознесенская ул, дом № 4, </t>
  </si>
  <si>
    <t>ул.  Вознесенская №1</t>
  </si>
  <si>
    <t>ул.  Вознесенская №2</t>
  </si>
  <si>
    <t xml:space="preserve">Новосибирская обл, Новосибирский р-н, , Кольцово рп, Вознесенская ул, дом № 6, </t>
  </si>
  <si>
    <t>ул.  Вознесенская №3</t>
  </si>
  <si>
    <t>ул.  Вознесенская №4</t>
  </si>
  <si>
    <t xml:space="preserve">Новосибирская обл, Новосибирский р-н, , Кольцово рп, Кольцово рп, дом № 18, </t>
  </si>
  <si>
    <t>ул.  Вознесенская №6</t>
  </si>
  <si>
    <t>ул. Технопарковая №5</t>
  </si>
  <si>
    <t xml:space="preserve">Новосибирская обл, Новосибирский р-н, , Кольцово рп, Кольцово рп, дом № 34, </t>
  </si>
  <si>
    <t>ул. Молодежная №1</t>
  </si>
  <si>
    <t>ул. Молодежная №2</t>
  </si>
  <si>
    <t xml:space="preserve">Новосибирская обл, Новосибирский р-н, , Кольцово рп, Кольцово рп, дом № 6а, </t>
  </si>
  <si>
    <t>ул. Молодежная №3</t>
  </si>
  <si>
    <t>ул. Молодежная №4</t>
  </si>
  <si>
    <t xml:space="preserve">Новосибирская обл, Новосибирский р-н, , Кольцово рп, Кольцово рп, дом № 6б, </t>
  </si>
  <si>
    <t>ул. Молодежная №6</t>
  </si>
  <si>
    <t>ул. Молодежная №8</t>
  </si>
  <si>
    <t xml:space="preserve">Новосибирская обл, Новосибирский р-н, , Кольцово рп, Молодёжная ул, дом № 1, </t>
  </si>
  <si>
    <t>Никольский пр. №13</t>
  </si>
  <si>
    <t xml:space="preserve">Новосибирская обл, Новосибирский р-н, , Кольцово рп, Молодёжная ул, дом № 2, </t>
  </si>
  <si>
    <t>среденее</t>
  </si>
  <si>
    <t xml:space="preserve">Новосибирская обл, Новосибирский р-н, , Кольцово рп, Молодёжная ул, дом № 3, </t>
  </si>
  <si>
    <t xml:space="preserve">Новосибирская обл, Новосибирский р-н, , Кольцово рп, Молодёжная ул, дом № 4, </t>
  </si>
  <si>
    <t xml:space="preserve">Новосибирская обл, Новосибирский р-н, , Кольцово рп, Молодёжная ул, дом № 6, </t>
  </si>
  <si>
    <t>Объемы УК Проспект</t>
  </si>
  <si>
    <t xml:space="preserve">Новосибирская обл, Новосибирский р-н, , Кольцово рп, Молодёжная ул, дом № 8, </t>
  </si>
  <si>
    <t>К оплате УК Проспект</t>
  </si>
  <si>
    <t xml:space="preserve">Новосибирская обл, Новосибирский р-н, , Кольцово рп, Никольский пр-кт, дом № 13, </t>
  </si>
  <si>
    <t xml:space="preserve">Новосибирская обл, Новосибирский р-н, , Кольцово рп, Никольский пр-кт, дом № 2, </t>
  </si>
  <si>
    <t xml:space="preserve">Новосибирская обл, Новосибирский р-н, , Кольцово рп, Никольский пр-кт, дом № 4, </t>
  </si>
  <si>
    <t>К.П. Корчагин</t>
  </si>
  <si>
    <t xml:space="preserve">Новосибирская обл, Новосибирский р-н, , Кольцово рп, Никольский пр-кт, дом № 6, </t>
  </si>
  <si>
    <t xml:space="preserve">Новосибирская обл, Новосибирский р-н, , Кольцово рп, Технопарковая ул, дом № 5, </t>
  </si>
  <si>
    <t>СПРАВКА</t>
  </si>
  <si>
    <t>о потреблении тепловой энергии и теплоносителя за</t>
  </si>
  <si>
    <t>Потребитель: жилой дом по адресу</t>
  </si>
  <si>
    <t>Никольский проспект, 12 офис №2</t>
  </si>
  <si>
    <t>Агент: ООО "УК Эдельвейс"</t>
  </si>
  <si>
    <r>
      <t>Отчет сформирован:</t>
    </r>
    <r>
      <rPr>
        <sz val="8"/>
        <color indexed="8"/>
        <rFont val="Calibri"/>
        <family val="2"/>
        <charset val="204"/>
      </rPr>
      <t xml:space="preserve">  </t>
    </r>
  </si>
  <si>
    <t xml:space="preserve">Тепловычислитель ТВ7-01М ;Серийный номер 20-120404; Сетевой номер=001; БД=1; Канал ТВ1; Схема измерений СИ=2;  Конфигурация трубопроводов КТЗ=0; Формула расчета тепла ФРТ=1. 
Канал ТВ1, Схема учета СП=0; 
Канал ТВ2, Схема учета СП=9; </t>
  </si>
  <si>
    <t>Отчётный период</t>
  </si>
  <si>
    <t>Тепловая
энергия
Q</t>
  </si>
  <si>
    <t>Масса (объём) воды, т (м3)</t>
  </si>
  <si>
    <t>Температура воды, °С</t>
  </si>
  <si>
    <t>Время работы
Траб.</t>
  </si>
  <si>
    <t>ТВ1</t>
  </si>
  <si>
    <t>ТВ2</t>
  </si>
  <si>
    <t>Подающ.
трубопр.
M1</t>
  </si>
  <si>
    <t>Обрат.
трубопр.
M2</t>
  </si>
  <si>
    <t>Разность
М1-М2</t>
  </si>
  <si>
    <t>Вода на ХВС
V3</t>
  </si>
  <si>
    <t>Вода ХВС на ГВС
V2</t>
  </si>
  <si>
    <t>Подающ.
трубопр.
t1</t>
  </si>
  <si>
    <t>Обрат.
трубопр.
t2</t>
  </si>
  <si>
    <t>t ГВС</t>
  </si>
  <si>
    <t>Гкал</t>
  </si>
  <si>
    <t>т</t>
  </si>
  <si>
    <t>м3</t>
  </si>
  <si>
    <t>°C</t>
  </si>
  <si>
    <t>ч</t>
  </si>
  <si>
    <t>ГВС переведена на закрытую систему. ГВС по ТВ 2.</t>
  </si>
  <si>
    <t>t гвс, °С</t>
  </si>
  <si>
    <t>t хвс,°С</t>
  </si>
  <si>
    <t>1. По данным теплосчётчика, объём потреблённых коммунальных ресурсов составляет:</t>
  </si>
  <si>
    <t>Тепловая энергия по вычислителю:</t>
  </si>
  <si>
    <t>ГКал</t>
  </si>
  <si>
    <t>в том числе подогрев воды для нужд ГВС:</t>
  </si>
  <si>
    <t>В том числе объём холодной воды для нужд ГВС:</t>
  </si>
  <si>
    <t>Объём холодной воды( для нужд ХВС и ГВС):</t>
  </si>
  <si>
    <t>3. По результатам анализа часового архива теплосчётчика возможна коррекция предоставленных данных.</t>
  </si>
  <si>
    <t>Плотников В.А.</t>
  </si>
  <si>
    <t>Представитель "Промтехэнерго":</t>
  </si>
  <si>
    <t>В.И. Арсеньев</t>
  </si>
  <si>
    <t>Вознесенская, 2а (Енот)</t>
  </si>
  <si>
    <t>Агент: ИП Кирьянова Ю.А.</t>
  </si>
  <si>
    <t>ул. Никольский проспект, 6, оф.6</t>
  </si>
  <si>
    <t xml:space="preserve">Отчет сформирован:  
Канал ТВ1, Схема учета СП=0; 
Канал ТВ2, Схема учета СП=9; </t>
  </si>
  <si>
    <t>Тепловычислитель СПТ943.2; Сетевой номер NT=1; идентификатор ИД=09020; Код абонента КВ=1</t>
  </si>
  <si>
    <t>Вода на ГВС
V1</t>
  </si>
  <si>
    <t>t хвс, °С</t>
  </si>
  <si>
    <t>1. По данным теплосчётчика, обнулены после поверки теплосчетчика</t>
  </si>
  <si>
    <t>Скорректированная тепловая энергия (без Qхвс):</t>
  </si>
  <si>
    <t>Объём теплоносителя для нужд ГВС:</t>
  </si>
  <si>
    <t>Объём холодной воды для нужд ХВС:</t>
  </si>
  <si>
    <t>2. По результатам анализа работы тепловой станции производится корректировка данных на разницу температур холодной воды:</t>
  </si>
  <si>
    <t>Qхвс =</t>
  </si>
  <si>
    <t xml:space="preserve"> Гкал</t>
  </si>
  <si>
    <t>Узел 1 Подъезд 1-4</t>
  </si>
  <si>
    <t>Узел 2 Подъед 5-9</t>
  </si>
  <si>
    <t>Сумма</t>
  </si>
  <si>
    <t>5,4 град. С</t>
  </si>
  <si>
    <t>В том числе на отопление:</t>
  </si>
  <si>
    <t>Узел3, 9-11 подъезд</t>
  </si>
  <si>
    <t>узел2, 6-8подъезд</t>
  </si>
  <si>
    <t>Узел1,1-8подъезд</t>
  </si>
  <si>
    <t>декабрь</t>
  </si>
  <si>
    <t>Каток ХВ-129,346 ГВ-19,174</t>
  </si>
  <si>
    <t>Гвс 19_2556737</t>
  </si>
  <si>
    <t>ХВС 60302277</t>
  </si>
  <si>
    <t>гвс 17-0428038</t>
  </si>
  <si>
    <t>хвс1161574</t>
  </si>
  <si>
    <t>Каток ХВ-13,372 ГВ-0,118</t>
  </si>
  <si>
    <t>Полив катка ХВ-30,833 ГВ- 2,3</t>
  </si>
  <si>
    <t xml:space="preserve">По ТВ2, Открытая система ГВС. Расчет тепловой энергии, выполнен по среднему, выход из строя блока питания ПРЭМ Т2                                                                                                                                </t>
  </si>
  <si>
    <t xml:space="preserve">По ТВ2, Открытая система ГВС, Расчет теплопотребления выполнен по среднему, причина выход из строя блока питания ПРЭМ Т2                                                                                                                                </t>
  </si>
  <si>
    <t>Узел1. 1-2 подъезд</t>
  </si>
  <si>
    <t>Узел2. 3-4 подъезд</t>
  </si>
  <si>
    <t>Узел3. 5-6 подъезд</t>
  </si>
  <si>
    <t>5,4 град С</t>
  </si>
  <si>
    <t>р.п. Кольцово, д.37
ГВС расчитан по среднему причина выход из строя блока питания ПРЭМ Т2</t>
  </si>
  <si>
    <t>В том числе на отопление</t>
  </si>
  <si>
    <t xml:space="preserve">По ТВ2, Открытая система ГВС.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</si>
</sst>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16">
    <numFmt numFmtId="164" formatCode="dd\.mm\.yyyy\ hh:mm"/>
    <numFmt numFmtId="165" formatCode="dd\.mm\.yyyy"/>
    <numFmt numFmtId="166" formatCode="&quot;dd&quot;.&quot;MM&quot;.&quot;yyyy&quot;"/>
    <numFmt numFmtId="167" formatCode="0.0"/>
    <numFmt numFmtId="168" formatCode="0.0000"/>
    <numFmt numFmtId="169" formatCode="0.000"/>
    <numFmt numFmtId="170" formatCode="dd\.mm\.yy\ \ \ hh:mm"/>
    <numFmt numFmtId="171" formatCode="0&quot; ч&quot;"/>
    <numFmt numFmtId="172" formatCode="0.0000&quot; Гкал&quot;"/>
    <numFmt numFmtId="173" formatCode="0.0000&quot; ГКал&quot;"/>
    <numFmt numFmtId="174" formatCode="0.0000&quot; м3&quot;"/>
    <numFmt numFmtId="175" formatCode="&quot;dd&quot;.&quot;MM&quot;.&quot;yy   HH:mm&quot;"/>
    <numFmt numFmtId="176" formatCode="_-* #,##0.00_р_._-;\-* #,##0.00_р_._-;_-* \-??_р_._-;_-@_-"/>
    <numFmt numFmtId="177" formatCode="#,##0.0"/>
    <numFmt numFmtId="178" formatCode="_-* #,##0.000_р_._-;\-* #,##0.000_р_._-;_-* \-??_р_._-;_-@_-"/>
    <numFmt numFmtId="179" formatCode="[$-419]mmmm;@"/>
  </numFmts>
  <fonts count="55">
    <font>
      <sz val="11"/>
      <name val="Calibri"/>
      <family val="2"/>
      <scheme val="minor"/>
    </font>
    <font>
      <sz val="14"/>
      <color rgb="FF000000"/>
      <name val="Arial"/>
    </font>
    <font>
      <sz val="9"/>
      <color rgb="FF000000"/>
      <name val="Arial"/>
    </font>
    <font>
      <sz val="12"/>
      <color rgb="FF000000"/>
      <name val="Arial"/>
    </font>
    <font>
      <sz val="9"/>
      <color rgb="FF000000"/>
      <name val="Times New Roman"/>
    </font>
    <font>
      <sz val="8"/>
      <color rgb="FF000000"/>
      <name val="Microsoft Sans Serif"/>
    </font>
    <font>
      <sz val="6"/>
      <color rgb="FF000000"/>
      <name val="Arial"/>
    </font>
    <font>
      <b/>
      <sz val="6"/>
      <color rgb="FF000000"/>
      <name val="Arial"/>
    </font>
    <font>
      <sz val="14"/>
      <color rgb="FF000000"/>
      <name val="Times New Roman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Arial Cyr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4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"/>
      <family val="2"/>
      <charset val="204"/>
    </font>
    <font>
      <sz val="10"/>
      <color indexed="40"/>
      <name val="Arial"/>
      <family val="2"/>
      <charset val="204"/>
    </font>
    <font>
      <b/>
      <sz val="9"/>
      <color indexed="8"/>
      <name val="Tahoma"/>
      <family val="2"/>
      <charset val="1"/>
    </font>
    <font>
      <sz val="9"/>
      <color indexed="8"/>
      <name val="Tahoma"/>
      <family val="2"/>
      <charset val="1"/>
    </font>
    <font>
      <b/>
      <sz val="11"/>
      <color indexed="10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name val="Tahoma"/>
      <family val="2"/>
      <charset val="204"/>
    </font>
    <font>
      <sz val="9"/>
      <color rgb="FF000000"/>
      <name val="Times New Roman"/>
      <family val="1"/>
      <charset val="204"/>
    </font>
    <font>
      <sz val="9"/>
      <name val="Calibri"/>
      <family val="2"/>
      <scheme val="minor"/>
    </font>
    <font>
      <sz val="11"/>
      <color indexed="17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rgb="FFFF002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9"/>
        <bgColor indexed="44"/>
      </patternFill>
    </fill>
    <fill>
      <patternFill patternType="solid">
        <fgColor theme="0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28">
    <xf numFmtId="0" fontId="0" fillId="0" borderId="0"/>
    <xf numFmtId="0" fontId="11" fillId="0" borderId="0"/>
    <xf numFmtId="0" fontId="9" fillId="0" borderId="0"/>
    <xf numFmtId="0" fontId="26" fillId="2" borderId="0">
      <alignment horizontal="center" vertical="center"/>
    </xf>
    <xf numFmtId="0" fontId="26" fillId="2" borderId="0">
      <alignment horizontal="center" vertical="top"/>
    </xf>
    <xf numFmtId="0" fontId="27" fillId="2" borderId="0">
      <alignment horizontal="center" vertical="center"/>
    </xf>
    <xf numFmtId="0" fontId="27" fillId="2" borderId="0">
      <alignment horizontal="center" vertical="center"/>
    </xf>
    <xf numFmtId="0" fontId="27" fillId="2" borderId="0">
      <alignment horizontal="center" vertical="center"/>
    </xf>
    <xf numFmtId="0" fontId="26" fillId="2" borderId="0">
      <alignment horizontal="left"/>
    </xf>
    <xf numFmtId="0" fontId="26" fillId="2" borderId="0">
      <alignment horizontal="center" vertical="top"/>
    </xf>
    <xf numFmtId="0" fontId="27" fillId="2" borderId="0">
      <alignment horizontal="center" vertical="top"/>
    </xf>
    <xf numFmtId="0" fontId="27" fillId="2" borderId="0">
      <alignment horizontal="right"/>
    </xf>
    <xf numFmtId="0" fontId="27" fillId="2" borderId="0">
      <alignment horizontal="left"/>
    </xf>
    <xf numFmtId="0" fontId="26" fillId="2" borderId="0">
      <alignment horizontal="center" vertical="center"/>
    </xf>
    <xf numFmtId="0" fontId="27" fillId="2" borderId="0">
      <alignment horizontal="center" vertical="top"/>
    </xf>
    <xf numFmtId="0" fontId="26" fillId="2" borderId="0">
      <alignment horizontal="center" vertical="center"/>
    </xf>
    <xf numFmtId="0" fontId="26" fillId="2" borderId="0">
      <alignment horizontal="left" vertical="top"/>
    </xf>
    <xf numFmtId="0" fontId="27" fillId="2" borderId="0">
      <alignment horizontal="left" vertical="top"/>
    </xf>
    <xf numFmtId="0" fontId="26" fillId="2" borderId="0">
      <alignment horizontal="center" vertical="center"/>
    </xf>
    <xf numFmtId="0" fontId="26" fillId="2" borderId="0">
      <alignment horizontal="center" vertical="center"/>
    </xf>
    <xf numFmtId="0" fontId="26" fillId="2" borderId="0">
      <alignment horizontal="center" vertical="center"/>
    </xf>
    <xf numFmtId="0" fontId="27" fillId="2" borderId="0">
      <alignment horizontal="center" vertical="center"/>
    </xf>
    <xf numFmtId="0" fontId="26" fillId="2" borderId="0">
      <alignment horizontal="center" vertical="center"/>
    </xf>
    <xf numFmtId="0" fontId="27" fillId="2" borderId="0">
      <alignment horizontal="center" vertical="center"/>
    </xf>
    <xf numFmtId="0" fontId="26" fillId="2" borderId="0">
      <alignment horizontal="left" vertical="top"/>
    </xf>
    <xf numFmtId="0" fontId="9" fillId="0" borderId="0"/>
    <xf numFmtId="0" fontId="28" fillId="0" borderId="0"/>
    <xf numFmtId="0" fontId="9" fillId="0" borderId="0"/>
  </cellStyleXfs>
  <cellXfs count="614">
    <xf numFmtId="0" fontId="0" fillId="0" borderId="0" xfId="0"/>
    <xf numFmtId="0" fontId="0" fillId="0" borderId="0" xfId="0"/>
    <xf numFmtId="0" fontId="6" fillId="0" borderId="4" xfId="0" applyNumberFormat="1" applyFont="1" applyBorder="1" applyAlignment="1" applyProtection="1">
      <alignment horizontal="center" vertical="center" wrapText="1" shrinkToFit="1" readingOrder="1"/>
    </xf>
    <xf numFmtId="2" fontId="6" fillId="0" borderId="4" xfId="0" applyNumberFormat="1" applyFont="1" applyBorder="1" applyAlignment="1" applyProtection="1">
      <alignment horizontal="right" vertical="center" wrapText="1" shrinkToFit="1" readingOrder="1"/>
    </xf>
    <xf numFmtId="169" fontId="7" fillId="0" borderId="4" xfId="0" applyNumberFormat="1" applyFont="1" applyBorder="1" applyAlignment="1" applyProtection="1">
      <alignment horizontal="right" vertical="center" wrapText="1" shrinkToFit="1" readingOrder="1"/>
    </xf>
    <xf numFmtId="169" fontId="6" fillId="0" borderId="4" xfId="0" applyNumberFormat="1" applyFont="1" applyBorder="1" applyAlignment="1" applyProtection="1">
      <alignment horizontal="right" vertical="center" wrapText="1" shrinkToFit="1" readingOrder="1"/>
    </xf>
    <xf numFmtId="0" fontId="4" fillId="0" borderId="0" xfId="0" applyNumberFormat="1" applyFont="1" applyAlignment="1" applyProtection="1">
      <alignment horizontal="left" vertical="top" wrapText="1" shrinkToFit="1" readingOrder="1"/>
    </xf>
    <xf numFmtId="173" fontId="4" fillId="0" borderId="0" xfId="0" applyNumberFormat="1" applyFont="1" applyAlignment="1" applyProtection="1">
      <alignment horizontal="left" vertical="top" wrapText="1" shrinkToFit="1" readingOrder="1"/>
    </xf>
    <xf numFmtId="49" fontId="12" fillId="0" borderId="0" xfId="1" applyNumberFormat="1" applyFont="1" applyFill="1" applyBorder="1" applyAlignment="1">
      <alignment horizontal="center"/>
    </xf>
    <xf numFmtId="49" fontId="12" fillId="0" borderId="0" xfId="1" applyNumberFormat="1" applyFont="1" applyFill="1" applyBorder="1" applyAlignment="1">
      <alignment horizontal="left"/>
    </xf>
    <xf numFmtId="169" fontId="13" fillId="0" borderId="0" xfId="1" applyNumberFormat="1" applyFont="1" applyFill="1" applyBorder="1" applyAlignment="1">
      <alignment horizontal="right"/>
    </xf>
    <xf numFmtId="0" fontId="14" fillId="0" borderId="0" xfId="1" applyFont="1" applyFill="1"/>
    <xf numFmtId="168" fontId="14" fillId="0" borderId="0" xfId="1" applyNumberFormat="1" applyFont="1" applyFill="1"/>
    <xf numFmtId="2" fontId="14" fillId="0" borderId="0" xfId="1" applyNumberFormat="1" applyFont="1" applyFill="1"/>
    <xf numFmtId="167" fontId="14" fillId="0" borderId="0" xfId="1" applyNumberFormat="1" applyFont="1" applyFill="1"/>
    <xf numFmtId="0" fontId="16" fillId="0" borderId="7" xfId="1" applyFont="1" applyFill="1" applyBorder="1" applyAlignment="1">
      <alignment horizontal="center" vertical="center" wrapText="1"/>
    </xf>
    <xf numFmtId="1" fontId="15" fillId="0" borderId="0" xfId="1" applyNumberFormat="1" applyFont="1" applyFill="1" applyBorder="1" applyAlignment="1">
      <alignment horizontal="center" vertical="center" wrapText="1"/>
    </xf>
    <xf numFmtId="169" fontId="13" fillId="0" borderId="0" xfId="1" applyNumberFormat="1" applyFont="1" applyFill="1" applyBorder="1" applyAlignment="1">
      <alignment horizontal="right" vertical="center" wrapText="1"/>
    </xf>
    <xf numFmtId="0" fontId="16" fillId="0" borderId="0" xfId="1" applyFont="1" applyFill="1" applyAlignment="1">
      <alignment wrapText="1"/>
    </xf>
    <xf numFmtId="168" fontId="16" fillId="0" borderId="0" xfId="1" applyNumberFormat="1" applyFont="1" applyFill="1" applyAlignment="1">
      <alignment wrapText="1"/>
    </xf>
    <xf numFmtId="2" fontId="16" fillId="0" borderId="0" xfId="1" applyNumberFormat="1" applyFont="1" applyFill="1" applyAlignment="1">
      <alignment wrapText="1"/>
    </xf>
    <xf numFmtId="167" fontId="16" fillId="0" borderId="0" xfId="1" applyNumberFormat="1" applyFont="1" applyFill="1" applyAlignment="1">
      <alignment wrapText="1"/>
    </xf>
    <xf numFmtId="0" fontId="15" fillId="0" borderId="7" xfId="1" applyNumberFormat="1" applyFont="1" applyFill="1" applyBorder="1" applyAlignment="1">
      <alignment horizontal="center" vertical="center" textRotation="90" wrapText="1"/>
    </xf>
    <xf numFmtId="49" fontId="15" fillId="2" borderId="7" xfId="1" applyNumberFormat="1" applyFont="1" applyFill="1" applyBorder="1" applyAlignment="1">
      <alignment horizontal="center" vertical="center" textRotation="90" wrapText="1"/>
    </xf>
    <xf numFmtId="49" fontId="15" fillId="0" borderId="7" xfId="1" applyNumberFormat="1" applyFont="1" applyFill="1" applyBorder="1" applyAlignment="1">
      <alignment horizontal="center" vertical="center" wrapText="1"/>
    </xf>
    <xf numFmtId="49" fontId="15" fillId="0" borderId="7" xfId="1" applyNumberFormat="1" applyFont="1" applyFill="1" applyBorder="1" applyAlignment="1">
      <alignment horizontal="center" vertical="center" textRotation="90" wrapText="1"/>
    </xf>
    <xf numFmtId="49" fontId="15" fillId="3" borderId="7" xfId="1" applyNumberFormat="1" applyFont="1" applyFill="1" applyBorder="1" applyAlignment="1">
      <alignment horizontal="center" vertical="center" wrapText="1"/>
    </xf>
    <xf numFmtId="0" fontId="15" fillId="0" borderId="7" xfId="1" applyFont="1" applyFill="1" applyBorder="1" applyAlignment="1">
      <alignment horizontal="center" vertical="center" wrapText="1"/>
    </xf>
    <xf numFmtId="0" fontId="15" fillId="0" borderId="7" xfId="1" applyFont="1" applyFill="1" applyBorder="1" applyAlignment="1">
      <alignment horizontal="center" vertical="center" textRotation="90" wrapText="1"/>
    </xf>
    <xf numFmtId="0" fontId="15" fillId="0" borderId="0" xfId="1" applyFont="1" applyFill="1" applyAlignment="1">
      <alignment horizontal="center" vertical="center" wrapText="1"/>
    </xf>
    <xf numFmtId="2" fontId="15" fillId="0" borderId="0" xfId="1" applyNumberFormat="1" applyFont="1" applyFill="1" applyAlignment="1">
      <alignment horizontal="center" vertical="center" wrapText="1"/>
    </xf>
    <xf numFmtId="2" fontId="15" fillId="0" borderId="8" xfId="1" applyNumberFormat="1" applyFont="1" applyFill="1" applyBorder="1" applyAlignment="1">
      <alignment horizontal="center" vertical="center" wrapText="1"/>
    </xf>
    <xf numFmtId="2" fontId="15" fillId="0" borderId="9" xfId="1" applyNumberFormat="1" applyFont="1" applyFill="1" applyBorder="1" applyAlignment="1">
      <alignment horizontal="center" vertical="center" wrapText="1"/>
    </xf>
    <xf numFmtId="2" fontId="15" fillId="0" borderId="10" xfId="1" applyNumberFormat="1" applyFont="1" applyFill="1" applyBorder="1" applyAlignment="1">
      <alignment horizontal="center" vertical="center" wrapText="1"/>
    </xf>
    <xf numFmtId="0" fontId="15" fillId="0" borderId="7" xfId="1" applyFont="1" applyFill="1" applyBorder="1" applyAlignment="1">
      <alignment horizontal="left"/>
    </xf>
    <xf numFmtId="0" fontId="16" fillId="0" borderId="7" xfId="1" applyFont="1" applyFill="1" applyBorder="1" applyAlignment="1">
      <alignment horizontal="center" vertical="center"/>
    </xf>
    <xf numFmtId="169" fontId="18" fillId="2" borderId="7" xfId="1" applyNumberFormat="1" applyFont="1" applyFill="1" applyBorder="1" applyAlignment="1">
      <alignment horizontal="center" vertical="center"/>
    </xf>
    <xf numFmtId="167" fontId="16" fillId="2" borderId="7" xfId="1" applyNumberFormat="1" applyFont="1" applyFill="1" applyBorder="1" applyAlignment="1">
      <alignment horizontal="center" vertical="center"/>
    </xf>
    <xf numFmtId="169" fontId="16" fillId="0" borderId="7" xfId="1" applyNumberFormat="1" applyFont="1" applyFill="1" applyBorder="1" applyAlignment="1">
      <alignment horizontal="center" vertical="center"/>
    </xf>
    <xf numFmtId="169" fontId="18" fillId="0" borderId="7" xfId="1" applyNumberFormat="1" applyFont="1" applyFill="1" applyBorder="1" applyAlignment="1">
      <alignment horizontal="center" vertical="center"/>
    </xf>
    <xf numFmtId="169" fontId="18" fillId="3" borderId="7" xfId="1" applyNumberFormat="1" applyFont="1" applyFill="1" applyBorder="1" applyAlignment="1">
      <alignment horizontal="center" vertical="center"/>
    </xf>
    <xf numFmtId="0" fontId="19" fillId="0" borderId="7" xfId="1" applyNumberFormat="1" applyFont="1" applyFill="1" applyBorder="1" applyAlignment="1">
      <alignment horizontal="center"/>
    </xf>
    <xf numFmtId="49" fontId="0" fillId="0" borderId="0" xfId="2" applyNumberFormat="1" applyFont="1" applyBorder="1"/>
    <xf numFmtId="0" fontId="19" fillId="0" borderId="0" xfId="1" applyNumberFormat="1" applyFont="1" applyFill="1" applyBorder="1" applyAlignment="1">
      <alignment horizontal="center"/>
    </xf>
    <xf numFmtId="0" fontId="16" fillId="0" borderId="0" xfId="1" applyFont="1" applyFill="1"/>
    <xf numFmtId="0" fontId="20" fillId="0" borderId="0" xfId="1" applyFont="1" applyFill="1"/>
    <xf numFmtId="2" fontId="16" fillId="0" borderId="11" xfId="1" applyNumberFormat="1" applyFont="1" applyFill="1" applyBorder="1"/>
    <xf numFmtId="2" fontId="16" fillId="0" borderId="0" xfId="1" applyNumberFormat="1" applyFont="1" applyFill="1" applyBorder="1"/>
    <xf numFmtId="2" fontId="15" fillId="0" borderId="12" xfId="1" applyNumberFormat="1" applyFont="1" applyFill="1" applyBorder="1" applyAlignment="1">
      <alignment horizontal="left"/>
    </xf>
    <xf numFmtId="169" fontId="16" fillId="0" borderId="0" xfId="1" applyNumberFormat="1" applyFont="1" applyFill="1"/>
    <xf numFmtId="169" fontId="16" fillId="2" borderId="7" xfId="1" applyNumberFormat="1" applyFont="1" applyFill="1" applyBorder="1" applyAlignment="1">
      <alignment horizontal="center" vertical="center"/>
    </xf>
    <xf numFmtId="167" fontId="16" fillId="0" borderId="7" xfId="1" applyNumberFormat="1" applyFont="1" applyFill="1" applyBorder="1" applyAlignment="1">
      <alignment horizontal="center" vertical="center"/>
    </xf>
    <xf numFmtId="169" fontId="18" fillId="0" borderId="13" xfId="1" applyNumberFormat="1" applyFont="1" applyFill="1" applyBorder="1" applyAlignment="1">
      <alignment horizontal="center" vertical="center"/>
    </xf>
    <xf numFmtId="169" fontId="18" fillId="0" borderId="14" xfId="1" applyNumberFormat="1" applyFont="1" applyFill="1" applyBorder="1" applyAlignment="1">
      <alignment horizontal="center" vertical="center"/>
    </xf>
    <xf numFmtId="2" fontId="16" fillId="3" borderId="0" xfId="1" applyNumberFormat="1" applyFont="1" applyFill="1" applyBorder="1"/>
    <xf numFmtId="169" fontId="16" fillId="2" borderId="13" xfId="1" applyNumberFormat="1" applyFont="1" applyFill="1" applyBorder="1" applyAlignment="1">
      <alignment horizontal="center" vertical="center"/>
    </xf>
    <xf numFmtId="169" fontId="16" fillId="0" borderId="14" xfId="1" applyNumberFormat="1" applyFont="1" applyFill="1" applyBorder="1" applyAlignment="1">
      <alignment horizontal="center" vertical="center"/>
    </xf>
    <xf numFmtId="0" fontId="21" fillId="0" borderId="7" xfId="1" applyFont="1" applyFill="1" applyBorder="1" applyAlignment="1">
      <alignment horizontal="center"/>
    </xf>
    <xf numFmtId="0" fontId="21" fillId="0" borderId="0" xfId="1" applyFont="1" applyFill="1" applyBorder="1" applyAlignment="1">
      <alignment horizontal="center"/>
    </xf>
    <xf numFmtId="0" fontId="12" fillId="0" borderId="7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/>
    </xf>
    <xf numFmtId="169" fontId="19" fillId="0" borderId="7" xfId="1" applyNumberFormat="1" applyFont="1" applyFill="1" applyBorder="1" applyAlignment="1">
      <alignment horizontal="center"/>
    </xf>
    <xf numFmtId="169" fontId="19" fillId="0" borderId="0" xfId="1" applyNumberFormat="1" applyFont="1" applyFill="1" applyBorder="1" applyAlignment="1">
      <alignment horizontal="center"/>
    </xf>
    <xf numFmtId="0" fontId="16" fillId="0" borderId="0" xfId="1" applyFont="1" applyFill="1" applyBorder="1"/>
    <xf numFmtId="0" fontId="15" fillId="2" borderId="7" xfId="1" applyFont="1" applyFill="1" applyBorder="1" applyAlignment="1">
      <alignment horizontal="left" vertical="center"/>
    </xf>
    <xf numFmtId="0" fontId="16" fillId="2" borderId="7" xfId="1" applyFont="1" applyFill="1" applyBorder="1" applyAlignment="1">
      <alignment horizontal="center" vertical="center"/>
    </xf>
    <xf numFmtId="0" fontId="19" fillId="2" borderId="7" xfId="1" applyFont="1" applyFill="1" applyBorder="1" applyAlignment="1">
      <alignment horizontal="left" vertical="center"/>
    </xf>
    <xf numFmtId="169" fontId="13" fillId="2" borderId="0" xfId="1" applyNumberFormat="1" applyFont="1" applyFill="1" applyBorder="1" applyAlignment="1">
      <alignment horizontal="right" vertical="center"/>
    </xf>
    <xf numFmtId="0" fontId="19" fillId="2" borderId="0" xfId="1" applyFont="1" applyFill="1" applyBorder="1" applyAlignment="1">
      <alignment horizontal="left" vertical="center"/>
    </xf>
    <xf numFmtId="169" fontId="16" fillId="2" borderId="0" xfId="1" applyNumberFormat="1" applyFont="1" applyFill="1" applyAlignment="1">
      <alignment vertical="center"/>
    </xf>
    <xf numFmtId="0" fontId="16" fillId="2" borderId="0" xfId="1" applyFont="1" applyFill="1" applyAlignment="1">
      <alignment vertical="center"/>
    </xf>
    <xf numFmtId="2" fontId="15" fillId="2" borderId="12" xfId="1" applyNumberFormat="1" applyFont="1" applyFill="1" applyBorder="1" applyAlignment="1">
      <alignment horizontal="left" vertical="center"/>
    </xf>
    <xf numFmtId="169" fontId="21" fillId="2" borderId="7" xfId="1" applyNumberFormat="1" applyFont="1" applyFill="1" applyBorder="1" applyAlignment="1">
      <alignment horizontal="center" vertical="center" wrapText="1"/>
    </xf>
    <xf numFmtId="169" fontId="13" fillId="2" borderId="0" xfId="1" applyNumberFormat="1" applyFont="1" applyFill="1" applyBorder="1" applyAlignment="1">
      <alignment horizontal="right" vertical="center" wrapText="1"/>
    </xf>
    <xf numFmtId="169" fontId="21" fillId="2" borderId="0" xfId="1" applyNumberFormat="1" applyFont="1" applyFill="1" applyBorder="1" applyAlignment="1">
      <alignment horizontal="center" vertical="center" wrapText="1"/>
    </xf>
    <xf numFmtId="0" fontId="11" fillId="0" borderId="7" xfId="1" applyBorder="1"/>
    <xf numFmtId="169" fontId="22" fillId="0" borderId="0" xfId="1" applyNumberFormat="1" applyFont="1" applyBorder="1" applyAlignment="1">
      <alignment horizontal="right"/>
    </xf>
    <xf numFmtId="0" fontId="11" fillId="0" borderId="0" xfId="1" applyBorder="1"/>
    <xf numFmtId="0" fontId="16" fillId="0" borderId="0" xfId="1" applyFont="1" applyFill="1" applyAlignment="1">
      <alignment horizontal="center"/>
    </xf>
    <xf numFmtId="0" fontId="16" fillId="0" borderId="0" xfId="1" applyFont="1" applyFill="1" applyBorder="1" applyAlignment="1">
      <alignment horizontal="center"/>
    </xf>
    <xf numFmtId="0" fontId="15" fillId="0" borderId="7" xfId="1" applyFont="1" applyFill="1" applyBorder="1" applyAlignment="1">
      <alignment vertical="center"/>
    </xf>
    <xf numFmtId="169" fontId="16" fillId="2" borderId="7" xfId="1" applyNumberFormat="1" applyFont="1" applyFill="1" applyBorder="1" applyAlignment="1">
      <alignment horizontal="center"/>
    </xf>
    <xf numFmtId="169" fontId="16" fillId="0" borderId="7" xfId="1" applyNumberFormat="1" applyFont="1" applyFill="1" applyBorder="1" applyAlignment="1">
      <alignment horizontal="center"/>
    </xf>
    <xf numFmtId="169" fontId="16" fillId="0" borderId="13" xfId="1" applyNumberFormat="1" applyFont="1" applyFill="1" applyBorder="1" applyAlignment="1">
      <alignment horizontal="center"/>
    </xf>
    <xf numFmtId="2" fontId="15" fillId="0" borderId="12" xfId="1" applyNumberFormat="1" applyFont="1" applyFill="1" applyBorder="1" applyAlignment="1">
      <alignment vertical="center"/>
    </xf>
    <xf numFmtId="0" fontId="15" fillId="0" borderId="7" xfId="1" applyFont="1" applyFill="1" applyBorder="1" applyAlignment="1">
      <alignment horizontal="left" vertical="center" wrapText="1"/>
    </xf>
    <xf numFmtId="0" fontId="16" fillId="0" borderId="7" xfId="1" applyNumberFormat="1" applyFont="1" applyFill="1" applyBorder="1" applyAlignment="1">
      <alignment horizontal="center" vertical="center" wrapText="1"/>
    </xf>
    <xf numFmtId="2" fontId="15" fillId="0" borderId="12" xfId="1" applyNumberFormat="1" applyFont="1" applyFill="1" applyBorder="1" applyAlignment="1">
      <alignment horizontal="left" vertical="center" wrapText="1"/>
    </xf>
    <xf numFmtId="2" fontId="16" fillId="0" borderId="15" xfId="1" applyNumberFormat="1" applyFont="1" applyFill="1" applyBorder="1"/>
    <xf numFmtId="2" fontId="16" fillId="0" borderId="16" xfId="1" applyNumberFormat="1" applyFont="1" applyFill="1" applyBorder="1"/>
    <xf numFmtId="2" fontId="15" fillId="0" borderId="17" xfId="1" applyNumberFormat="1" applyFont="1" applyFill="1" applyBorder="1" applyAlignment="1">
      <alignment horizontal="left" vertical="center" wrapText="1"/>
    </xf>
    <xf numFmtId="176" fontId="15" fillId="0" borderId="7" xfId="1" applyNumberFormat="1" applyFont="1" applyFill="1" applyBorder="1" applyAlignment="1">
      <alignment vertical="center"/>
    </xf>
    <xf numFmtId="177" fontId="15" fillId="0" borderId="7" xfId="1" applyNumberFormat="1" applyFont="1" applyFill="1" applyBorder="1" applyAlignment="1">
      <alignment horizontal="center" vertical="center"/>
    </xf>
    <xf numFmtId="169" fontId="15" fillId="2" borderId="7" xfId="1" applyNumberFormat="1" applyFont="1" applyFill="1" applyBorder="1" applyAlignment="1">
      <alignment horizontal="center" vertical="center"/>
    </xf>
    <xf numFmtId="169" fontId="15" fillId="0" borderId="7" xfId="1" applyNumberFormat="1" applyFont="1" applyFill="1" applyBorder="1" applyAlignment="1">
      <alignment horizontal="center" vertical="center"/>
    </xf>
    <xf numFmtId="169" fontId="15" fillId="3" borderId="7" xfId="1" applyNumberFormat="1" applyFont="1" applyFill="1" applyBorder="1" applyAlignment="1">
      <alignment horizontal="center" vertical="center"/>
    </xf>
    <xf numFmtId="169" fontId="19" fillId="0" borderId="7" xfId="1" applyNumberFormat="1" applyFont="1" applyFill="1" applyBorder="1" applyAlignment="1">
      <alignment horizontal="center" vertical="center"/>
    </xf>
    <xf numFmtId="169" fontId="13" fillId="0" borderId="0" xfId="1" applyNumberFormat="1" applyFont="1" applyFill="1" applyBorder="1" applyAlignment="1">
      <alignment horizontal="right" vertical="center"/>
    </xf>
    <xf numFmtId="169" fontId="19" fillId="0" borderId="0" xfId="1" applyNumberFormat="1" applyFont="1" applyFill="1" applyBorder="1" applyAlignment="1">
      <alignment horizontal="center" vertical="center"/>
    </xf>
    <xf numFmtId="168" fontId="16" fillId="0" borderId="0" xfId="1" applyNumberFormat="1" applyFont="1" applyFill="1"/>
    <xf numFmtId="2" fontId="16" fillId="0" borderId="0" xfId="1" applyNumberFormat="1" applyFont="1" applyFill="1"/>
    <xf numFmtId="167" fontId="16" fillId="0" borderId="0" xfId="1" applyNumberFormat="1" applyFont="1" applyFill="1"/>
    <xf numFmtId="0" fontId="15" fillId="0" borderId="18" xfId="1" applyFont="1" applyFill="1" applyBorder="1" applyAlignment="1">
      <alignment horizontal="left"/>
    </xf>
    <xf numFmtId="0" fontId="16" fillId="0" borderId="18" xfId="1" applyFont="1" applyFill="1" applyBorder="1" applyAlignment="1">
      <alignment horizontal="center"/>
    </xf>
    <xf numFmtId="169" fontId="15" fillId="2" borderId="18" xfId="1" applyNumberFormat="1" applyFont="1" applyFill="1" applyBorder="1" applyAlignment="1">
      <alignment horizontal="center"/>
    </xf>
    <xf numFmtId="2" fontId="15" fillId="0" borderId="18" xfId="1" applyNumberFormat="1" applyFont="1" applyFill="1" applyBorder="1" applyAlignment="1">
      <alignment horizontal="center" vertical="center"/>
    </xf>
    <xf numFmtId="169" fontId="15" fillId="0" borderId="18" xfId="1" applyNumberFormat="1" applyFont="1" applyFill="1" applyBorder="1" applyAlignment="1">
      <alignment horizontal="center" vertical="center"/>
    </xf>
    <xf numFmtId="2" fontId="23" fillId="0" borderId="18" xfId="1" applyNumberFormat="1" applyFont="1" applyFill="1" applyBorder="1" applyAlignment="1">
      <alignment horizontal="center" vertical="center"/>
    </xf>
    <xf numFmtId="2" fontId="23" fillId="3" borderId="18" xfId="1" applyNumberFormat="1" applyFont="1" applyFill="1" applyBorder="1" applyAlignment="1">
      <alignment horizontal="center" vertical="center"/>
    </xf>
    <xf numFmtId="169" fontId="19" fillId="0" borderId="18" xfId="1" applyNumberFormat="1" applyFont="1" applyFill="1" applyBorder="1" applyAlignment="1">
      <alignment horizontal="center"/>
    </xf>
    <xf numFmtId="0" fontId="16" fillId="2" borderId="0" xfId="1" applyFont="1" applyFill="1"/>
    <xf numFmtId="0" fontId="15" fillId="0" borderId="19" xfId="1" applyFont="1" applyFill="1" applyBorder="1" applyAlignment="1">
      <alignment horizontal="left"/>
    </xf>
    <xf numFmtId="0" fontId="16" fillId="0" borderId="19" xfId="1" applyFont="1" applyFill="1" applyBorder="1" applyAlignment="1">
      <alignment horizontal="center"/>
    </xf>
    <xf numFmtId="169" fontId="16" fillId="2" borderId="19" xfId="1" applyNumberFormat="1" applyFont="1" applyFill="1" applyBorder="1" applyAlignment="1">
      <alignment horizontal="center"/>
    </xf>
    <xf numFmtId="169" fontId="15" fillId="2" borderId="19" xfId="1" applyNumberFormat="1" applyFont="1" applyFill="1" applyBorder="1" applyAlignment="1">
      <alignment horizontal="center"/>
    </xf>
    <xf numFmtId="2" fontId="16" fillId="0" borderId="19" xfId="1" applyNumberFormat="1" applyFont="1" applyFill="1" applyBorder="1" applyAlignment="1">
      <alignment horizontal="center"/>
    </xf>
    <xf numFmtId="169" fontId="16" fillId="0" borderId="19" xfId="1" applyNumberFormat="1" applyFont="1" applyFill="1" applyBorder="1" applyAlignment="1">
      <alignment horizontal="center"/>
    </xf>
    <xf numFmtId="2" fontId="18" fillId="0" borderId="19" xfId="1" applyNumberFormat="1" applyFont="1" applyFill="1" applyBorder="1" applyAlignment="1">
      <alignment horizontal="center"/>
    </xf>
    <xf numFmtId="2" fontId="18" fillId="3" borderId="19" xfId="1" applyNumberFormat="1" applyFont="1" applyFill="1" applyBorder="1" applyAlignment="1">
      <alignment horizontal="center"/>
    </xf>
    <xf numFmtId="169" fontId="24" fillId="0" borderId="19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5" fillId="0" borderId="0" xfId="1" applyNumberFormat="1" applyFont="1" applyFill="1" applyBorder="1" applyAlignment="1">
      <alignment horizontal="right"/>
    </xf>
    <xf numFmtId="168" fontId="16" fillId="0" borderId="0" xfId="1" applyNumberFormat="1" applyFont="1" applyFill="1" applyAlignment="1">
      <alignment horizontal="center"/>
    </xf>
    <xf numFmtId="2" fontId="16" fillId="0" borderId="0" xfId="1" applyNumberFormat="1" applyFont="1" applyFill="1" applyAlignment="1">
      <alignment horizontal="center"/>
    </xf>
    <xf numFmtId="167" fontId="16" fillId="0" borderId="0" xfId="1" applyNumberFormat="1" applyFont="1" applyFill="1" applyAlignment="1">
      <alignment horizontal="center"/>
    </xf>
    <xf numFmtId="0" fontId="16" fillId="0" borderId="19" xfId="1" applyFont="1" applyFill="1" applyBorder="1" applyAlignment="1">
      <alignment horizontal="left"/>
    </xf>
    <xf numFmtId="169" fontId="19" fillId="0" borderId="19" xfId="1" applyNumberFormat="1" applyFont="1" applyFill="1" applyBorder="1" applyAlignment="1">
      <alignment horizontal="center"/>
    </xf>
    <xf numFmtId="169" fontId="16" fillId="3" borderId="19" xfId="1" applyNumberFormat="1" applyFont="1" applyFill="1" applyBorder="1" applyAlignment="1">
      <alignment horizont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9" fontId="14" fillId="0" borderId="0" xfId="1" applyNumberFormat="1" applyFont="1" applyFill="1" applyBorder="1"/>
    <xf numFmtId="169" fontId="14" fillId="3" borderId="0" xfId="1" applyNumberFormat="1" applyFont="1" applyFill="1" applyBorder="1"/>
    <xf numFmtId="0" fontId="14" fillId="0" borderId="0" xfId="1" applyFont="1" applyFill="1" applyBorder="1" applyAlignment="1">
      <alignment horizontal="center" vertical="center"/>
    </xf>
    <xf numFmtId="0" fontId="12" fillId="0" borderId="0" xfId="1" applyNumberFormat="1" applyFont="1" applyFill="1"/>
    <xf numFmtId="169" fontId="12" fillId="0" borderId="0" xfId="1" applyNumberFormat="1" applyFont="1" applyFill="1" applyBorder="1"/>
    <xf numFmtId="169" fontId="12" fillId="3" borderId="0" xfId="1" applyNumberFormat="1" applyFont="1" applyFill="1" applyBorder="1"/>
    <xf numFmtId="169" fontId="12" fillId="0" borderId="20" xfId="1" applyNumberFormat="1" applyFont="1" applyFill="1" applyBorder="1"/>
    <xf numFmtId="0" fontId="14" fillId="0" borderId="0" xfId="1" applyFont="1" applyFill="1" applyAlignment="1">
      <alignment horizontal="left"/>
    </xf>
    <xf numFmtId="0" fontId="14" fillId="3" borderId="0" xfId="1" applyFont="1" applyFill="1" applyBorder="1"/>
    <xf numFmtId="0" fontId="12" fillId="0" borderId="0" xfId="1" applyFont="1" applyFill="1"/>
    <xf numFmtId="168" fontId="12" fillId="0" borderId="0" xfId="1" applyNumberFormat="1" applyFont="1" applyFill="1"/>
    <xf numFmtId="2" fontId="12" fillId="0" borderId="0" xfId="1" applyNumberFormat="1" applyFont="1" applyFill="1"/>
    <xf numFmtId="167" fontId="12" fillId="0" borderId="0" xfId="1" applyNumberFormat="1" applyFont="1" applyFill="1"/>
    <xf numFmtId="0" fontId="12" fillId="0" borderId="0" xfId="1" applyFont="1" applyFill="1" applyBorder="1"/>
    <xf numFmtId="0" fontId="12" fillId="3" borderId="0" xfId="1" applyFont="1" applyFill="1" applyBorder="1"/>
    <xf numFmtId="0" fontId="12" fillId="0" borderId="20" xfId="1" applyFont="1" applyFill="1" applyBorder="1"/>
    <xf numFmtId="0" fontId="19" fillId="2" borderId="0" xfId="1" applyFont="1" applyFill="1" applyBorder="1"/>
    <xf numFmtId="0" fontId="19" fillId="2" borderId="0" xfId="1" applyFont="1" applyFill="1" applyBorder="1" applyAlignment="1">
      <alignment horizontal="center"/>
    </xf>
    <xf numFmtId="0" fontId="19" fillId="0" borderId="0" xfId="1" applyFont="1" applyFill="1" applyBorder="1"/>
    <xf numFmtId="0" fontId="19" fillId="3" borderId="0" xfId="1" applyFont="1" applyFill="1" applyBorder="1"/>
    <xf numFmtId="0" fontId="19" fillId="0" borderId="0" xfId="1" applyFont="1" applyFill="1" applyBorder="1" applyAlignment="1">
      <alignment horizontal="center"/>
    </xf>
    <xf numFmtId="169" fontId="13" fillId="2" borderId="0" xfId="1" applyNumberFormat="1" applyFont="1" applyFill="1" applyBorder="1" applyAlignment="1">
      <alignment horizontal="right"/>
    </xf>
    <xf numFmtId="0" fontId="19" fillId="0" borderId="0" xfId="1" applyFont="1" applyFill="1"/>
    <xf numFmtId="168" fontId="19" fillId="0" borderId="0" xfId="1" applyNumberFormat="1" applyFont="1" applyFill="1"/>
    <xf numFmtId="2" fontId="19" fillId="0" borderId="0" xfId="1" applyNumberFormat="1" applyFont="1" applyFill="1"/>
    <xf numFmtId="167" fontId="19" fillId="0" borderId="0" xfId="1" applyNumberFormat="1" applyFont="1" applyFill="1"/>
    <xf numFmtId="169" fontId="13" fillId="0" borderId="0" xfId="1" applyNumberFormat="1" applyFont="1" applyFill="1" applyAlignment="1">
      <alignment horizontal="right"/>
    </xf>
    <xf numFmtId="0" fontId="19" fillId="0" borderId="21" xfId="1" applyFont="1" applyFill="1" applyBorder="1"/>
    <xf numFmtId="0" fontId="19" fillId="0" borderId="22" xfId="1" applyFont="1" applyFill="1" applyBorder="1"/>
    <xf numFmtId="0" fontId="19" fillId="3" borderId="22" xfId="1" applyFont="1" applyFill="1" applyBorder="1"/>
    <xf numFmtId="0" fontId="29" fillId="0" borderId="0" xfId="1" applyNumberFormat="1" applyFont="1"/>
    <xf numFmtId="0" fontId="30" fillId="0" borderId="0" xfId="1" applyNumberFormat="1" applyFont="1"/>
    <xf numFmtId="0" fontId="29" fillId="0" borderId="0" xfId="1" applyNumberFormat="1" applyFont="1" applyAlignment="1">
      <alignment horizontal="left"/>
    </xf>
    <xf numFmtId="0" fontId="29" fillId="0" borderId="0" xfId="1" applyNumberFormat="1" applyFont="1" applyAlignment="1">
      <alignment horizontal="center"/>
    </xf>
    <xf numFmtId="49" fontId="30" fillId="0" borderId="20" xfId="1" applyNumberFormat="1" applyFont="1" applyBorder="1" applyAlignment="1">
      <alignment horizontal="center"/>
    </xf>
    <xf numFmtId="0" fontId="30" fillId="0" borderId="20" xfId="1" applyNumberFormat="1" applyFont="1" applyBorder="1" applyAlignment="1">
      <alignment horizontal="center"/>
    </xf>
    <xf numFmtId="0" fontId="29" fillId="0" borderId="20" xfId="1" applyNumberFormat="1" applyFont="1" applyBorder="1"/>
    <xf numFmtId="0" fontId="31" fillId="0" borderId="0" xfId="1" applyNumberFormat="1" applyFont="1"/>
    <xf numFmtId="0" fontId="29" fillId="0" borderId="0" xfId="1" applyNumberFormat="1" applyFont="1" applyBorder="1"/>
    <xf numFmtId="0" fontId="33" fillId="0" borderId="0" xfId="1" applyNumberFormat="1" applyFont="1" applyBorder="1" applyAlignment="1"/>
    <xf numFmtId="0" fontId="32" fillId="0" borderId="0" xfId="1" applyNumberFormat="1" applyFont="1" applyBorder="1" applyAlignment="1">
      <alignment vertical="center"/>
    </xf>
    <xf numFmtId="0" fontId="29" fillId="0" borderId="7" xfId="1" applyNumberFormat="1" applyFont="1" applyBorder="1" applyAlignment="1">
      <alignment horizontal="center"/>
    </xf>
    <xf numFmtId="0" fontId="29" fillId="0" borderId="0" xfId="1" applyNumberFormat="1" applyFont="1" applyBorder="1" applyAlignment="1">
      <alignment horizontal="center"/>
    </xf>
    <xf numFmtId="1" fontId="29" fillId="0" borderId="7" xfId="1" applyNumberFormat="1" applyFont="1" applyBorder="1" applyAlignment="1">
      <alignment horizontal="center"/>
    </xf>
    <xf numFmtId="0" fontId="30" fillId="2" borderId="7" xfId="1" applyNumberFormat="1" applyFont="1" applyFill="1" applyBorder="1" applyAlignment="1">
      <alignment horizontal="center"/>
    </xf>
    <xf numFmtId="0" fontId="30" fillId="0" borderId="7" xfId="1" applyNumberFormat="1" applyFont="1" applyBorder="1" applyAlignment="1">
      <alignment horizontal="center"/>
    </xf>
    <xf numFmtId="0" fontId="30" fillId="0" borderId="0" xfId="1" applyNumberFormat="1" applyFont="1" applyBorder="1" applyAlignment="1">
      <alignment horizontal="center"/>
    </xf>
    <xf numFmtId="1" fontId="30" fillId="0" borderId="7" xfId="1" applyNumberFormat="1" applyFont="1" applyBorder="1" applyAlignment="1">
      <alignment horizontal="center"/>
    </xf>
    <xf numFmtId="14" fontId="30" fillId="0" borderId="24" xfId="1" applyNumberFormat="1" applyFont="1" applyBorder="1" applyAlignment="1">
      <alignment horizontal="center"/>
    </xf>
    <xf numFmtId="1" fontId="29" fillId="2" borderId="24" xfId="1" applyNumberFormat="1" applyFont="1" applyFill="1" applyBorder="1" applyAlignment="1">
      <alignment horizontal="center"/>
    </xf>
    <xf numFmtId="1" fontId="29" fillId="0" borderId="24" xfId="1" applyNumberFormat="1" applyFont="1" applyBorder="1" applyAlignment="1">
      <alignment horizontal="center"/>
    </xf>
    <xf numFmtId="1" fontId="29" fillId="0" borderId="0" xfId="1" applyNumberFormat="1" applyFont="1" applyBorder="1" applyAlignment="1">
      <alignment horizontal="center"/>
    </xf>
    <xf numFmtId="1" fontId="29" fillId="2" borderId="7" xfId="1" applyNumberFormat="1" applyFont="1" applyFill="1" applyBorder="1" applyAlignment="1">
      <alignment horizontal="center"/>
    </xf>
    <xf numFmtId="1" fontId="29" fillId="0" borderId="7" xfId="1" applyNumberFormat="1" applyFont="1" applyFill="1" applyBorder="1" applyAlignment="1">
      <alignment horizontal="center"/>
    </xf>
    <xf numFmtId="0" fontId="11" fillId="0" borderId="19" xfId="1" applyBorder="1" applyAlignment="1">
      <alignment horizontal="center"/>
    </xf>
    <xf numFmtId="0" fontId="29" fillId="0" borderId="13" xfId="1" applyNumberFormat="1" applyFont="1" applyBorder="1" applyAlignment="1"/>
    <xf numFmtId="1" fontId="29" fillId="0" borderId="23" xfId="1" applyNumberFormat="1" applyFont="1" applyBorder="1" applyAlignment="1"/>
    <xf numFmtId="1" fontId="29" fillId="0" borderId="13" xfId="1" applyNumberFormat="1" applyFont="1" applyBorder="1" applyAlignment="1"/>
    <xf numFmtId="1" fontId="29" fillId="0" borderId="14" xfId="1" applyNumberFormat="1" applyFont="1" applyBorder="1" applyAlignment="1"/>
    <xf numFmtId="1" fontId="29" fillId="0" borderId="0" xfId="1" applyNumberFormat="1" applyFont="1" applyBorder="1" applyAlignment="1"/>
    <xf numFmtId="1" fontId="29" fillId="2" borderId="23" xfId="1" applyNumberFormat="1" applyFont="1" applyFill="1" applyBorder="1" applyAlignment="1"/>
    <xf numFmtId="1" fontId="29" fillId="2" borderId="13" xfId="1" applyNumberFormat="1" applyFont="1" applyFill="1" applyBorder="1" applyAlignment="1"/>
    <xf numFmtId="1" fontId="29" fillId="2" borderId="14" xfId="1" applyNumberFormat="1" applyFont="1" applyFill="1" applyBorder="1" applyAlignment="1"/>
    <xf numFmtId="0" fontId="29" fillId="0" borderId="0" xfId="1" applyNumberFormat="1" applyFont="1" applyBorder="1" applyAlignment="1"/>
    <xf numFmtId="0" fontId="30" fillId="0" borderId="25" xfId="1" applyNumberFormat="1" applyFont="1" applyBorder="1" applyAlignment="1">
      <alignment horizontal="center"/>
    </xf>
    <xf numFmtId="1" fontId="30" fillId="2" borderId="25" xfId="1" applyNumberFormat="1" applyFont="1" applyFill="1" applyBorder="1" applyAlignment="1">
      <alignment horizontal="center"/>
    </xf>
    <xf numFmtId="1" fontId="30" fillId="0" borderId="25" xfId="1" applyNumberFormat="1" applyFont="1" applyBorder="1" applyAlignment="1">
      <alignment horizontal="center"/>
    </xf>
    <xf numFmtId="1" fontId="30" fillId="0" borderId="25" xfId="1" applyNumberFormat="1" applyFont="1" applyFill="1" applyBorder="1" applyAlignment="1">
      <alignment horizontal="center"/>
    </xf>
    <xf numFmtId="0" fontId="30" fillId="0" borderId="13" xfId="1" applyNumberFormat="1" applyFont="1" applyBorder="1" applyAlignment="1">
      <alignment horizontal="center"/>
    </xf>
    <xf numFmtId="1" fontId="30" fillId="0" borderId="13" xfId="1" applyNumberFormat="1" applyFont="1" applyBorder="1" applyAlignment="1">
      <alignment horizontal="center"/>
    </xf>
    <xf numFmtId="1" fontId="30" fillId="0" borderId="0" xfId="1" applyNumberFormat="1" applyFont="1" applyBorder="1" applyAlignment="1"/>
    <xf numFmtId="0" fontId="30" fillId="0" borderId="0" xfId="1" applyNumberFormat="1" applyFont="1" applyBorder="1" applyAlignment="1"/>
    <xf numFmtId="0" fontId="30" fillId="0" borderId="0" xfId="1" applyNumberFormat="1" applyFont="1" applyBorder="1"/>
    <xf numFmtId="1" fontId="34" fillId="0" borderId="0" xfId="1" applyNumberFormat="1" applyFont="1" applyBorder="1"/>
    <xf numFmtId="1" fontId="30" fillId="0" borderId="0" xfId="1" applyNumberFormat="1" applyFont="1" applyBorder="1"/>
    <xf numFmtId="1" fontId="35" fillId="0" borderId="0" xfId="1" applyNumberFormat="1" applyFont="1" applyAlignment="1">
      <alignment horizontal="center"/>
    </xf>
    <xf numFmtId="1" fontId="30" fillId="0" borderId="0" xfId="1" applyNumberFormat="1" applyFont="1"/>
    <xf numFmtId="1" fontId="30" fillId="2" borderId="0" xfId="1" applyNumberFormat="1" applyFont="1" applyFill="1" applyBorder="1"/>
    <xf numFmtId="1" fontId="35" fillId="2" borderId="0" xfId="1" applyNumberFormat="1" applyFont="1" applyFill="1" applyBorder="1" applyAlignment="1">
      <alignment horizontal="center"/>
    </xf>
    <xf numFmtId="1" fontId="34" fillId="2" borderId="0" xfId="1" applyNumberFormat="1" applyFont="1" applyFill="1" applyAlignment="1">
      <alignment horizontal="center"/>
    </xf>
    <xf numFmtId="1" fontId="34" fillId="2" borderId="0" xfId="1" applyNumberFormat="1" applyFont="1" applyFill="1"/>
    <xf numFmtId="1" fontId="30" fillId="2" borderId="0" xfId="1" applyNumberFormat="1" applyFont="1" applyFill="1"/>
    <xf numFmtId="0" fontId="30" fillId="0" borderId="0" xfId="1" applyNumberFormat="1" applyFont="1" applyAlignment="1">
      <alignment horizontal="left"/>
    </xf>
    <xf numFmtId="1" fontId="29" fillId="0" borderId="0" xfId="1" applyNumberFormat="1" applyFont="1" applyBorder="1"/>
    <xf numFmtId="1" fontId="29" fillId="0" borderId="0" xfId="1" applyNumberFormat="1" applyFont="1"/>
    <xf numFmtId="1" fontId="29" fillId="2" borderId="0" xfId="1" applyNumberFormat="1" applyFont="1" applyFill="1" applyBorder="1"/>
    <xf numFmtId="1" fontId="29" fillId="2" borderId="0" xfId="1" applyNumberFormat="1" applyFont="1" applyFill="1"/>
    <xf numFmtId="1" fontId="30" fillId="2" borderId="7" xfId="1" applyNumberFormat="1" applyFont="1" applyFill="1" applyBorder="1" applyAlignment="1">
      <alignment horizontal="center"/>
    </xf>
    <xf numFmtId="0" fontId="29" fillId="2" borderId="0" xfId="1" applyNumberFormat="1" applyFont="1" applyFill="1"/>
    <xf numFmtId="1" fontId="36" fillId="2" borderId="7" xfId="1" applyNumberFormat="1" applyFont="1" applyFill="1" applyBorder="1" applyAlignment="1">
      <alignment horizontal="center"/>
    </xf>
    <xf numFmtId="1" fontId="37" fillId="2" borderId="7" xfId="1" applyNumberFormat="1" applyFont="1" applyFill="1" applyBorder="1" applyAlignment="1">
      <alignment horizontal="center" vertical="center"/>
    </xf>
    <xf numFmtId="1" fontId="30" fillId="0" borderId="7" xfId="1" applyNumberFormat="1" applyFont="1" applyFill="1" applyBorder="1" applyAlignment="1">
      <alignment horizontal="center"/>
    </xf>
    <xf numFmtId="1" fontId="38" fillId="0" borderId="7" xfId="1" applyNumberFormat="1" applyFont="1" applyFill="1" applyBorder="1" applyAlignment="1">
      <alignment horizontal="center"/>
    </xf>
    <xf numFmtId="1" fontId="29" fillId="2" borderId="13" xfId="1" applyNumberFormat="1" applyFont="1" applyFill="1" applyBorder="1" applyAlignment="1">
      <alignment horizontal="center" vertical="center"/>
    </xf>
    <xf numFmtId="1" fontId="30" fillId="2" borderId="13" xfId="1" applyNumberFormat="1" applyFont="1" applyFill="1" applyBorder="1" applyAlignment="1">
      <alignment horizontal="center" vertical="center"/>
    </xf>
    <xf numFmtId="0" fontId="29" fillId="0" borderId="13" xfId="1" applyNumberFormat="1" applyFont="1" applyBorder="1"/>
    <xf numFmtId="1" fontId="30" fillId="0" borderId="23" xfId="1" applyNumberFormat="1" applyFont="1" applyBorder="1" applyAlignment="1">
      <alignment horizontal="center"/>
    </xf>
    <xf numFmtId="1" fontId="30" fillId="0" borderId="20" xfId="1" applyNumberFormat="1" applyFont="1" applyBorder="1" applyAlignment="1">
      <alignment horizontal="center"/>
    </xf>
    <xf numFmtId="1" fontId="30" fillId="0" borderId="26" xfId="1" applyNumberFormat="1" applyFont="1" applyBorder="1" applyAlignment="1">
      <alignment horizontal="center"/>
    </xf>
    <xf numFmtId="0" fontId="29" fillId="2" borderId="0" xfId="1" applyNumberFormat="1" applyFont="1" applyFill="1" applyBorder="1"/>
    <xf numFmtId="0" fontId="30" fillId="2" borderId="0" xfId="1" applyNumberFormat="1" applyFont="1" applyFill="1" applyAlignment="1">
      <alignment horizontal="center"/>
    </xf>
    <xf numFmtId="0" fontId="29" fillId="2" borderId="0" xfId="1" applyNumberFormat="1" applyFont="1" applyFill="1" applyAlignment="1">
      <alignment horizontal="center"/>
    </xf>
    <xf numFmtId="0" fontId="30" fillId="0" borderId="0" xfId="1" applyNumberFormat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11" fillId="0" borderId="0" xfId="1" applyNumberFormat="1" applyFont="1"/>
    <xf numFmtId="0" fontId="33" fillId="2" borderId="0" xfId="1" applyNumberFormat="1" applyFont="1" applyFill="1" applyBorder="1" applyAlignment="1"/>
    <xf numFmtId="0" fontId="32" fillId="2" borderId="0" xfId="1" applyNumberFormat="1" applyFont="1" applyFill="1" applyBorder="1" applyAlignment="1">
      <alignment vertical="center"/>
    </xf>
    <xf numFmtId="0" fontId="29" fillId="2" borderId="0" xfId="1" applyNumberFormat="1" applyFont="1" applyFill="1" applyBorder="1" applyAlignment="1">
      <alignment horizontal="center"/>
    </xf>
    <xf numFmtId="1" fontId="38" fillId="2" borderId="7" xfId="1" applyNumberFormat="1" applyFont="1" applyFill="1" applyBorder="1" applyAlignment="1">
      <alignment horizontal="center"/>
    </xf>
    <xf numFmtId="0" fontId="29" fillId="6" borderId="0" xfId="1" applyNumberFormat="1" applyFont="1" applyFill="1"/>
    <xf numFmtId="0" fontId="30" fillId="2" borderId="0" xfId="1" applyNumberFormat="1" applyFont="1" applyFill="1" applyBorder="1" applyAlignment="1">
      <alignment horizontal="center"/>
    </xf>
    <xf numFmtId="1" fontId="30" fillId="7" borderId="7" xfId="1" applyNumberFormat="1" applyFont="1" applyFill="1" applyBorder="1" applyAlignment="1">
      <alignment horizontal="center"/>
    </xf>
    <xf numFmtId="14" fontId="30" fillId="2" borderId="7" xfId="1" applyNumberFormat="1" applyFont="1" applyFill="1" applyBorder="1" applyAlignment="1">
      <alignment horizontal="center"/>
    </xf>
    <xf numFmtId="14" fontId="30" fillId="2" borderId="24" xfId="1" applyNumberFormat="1" applyFont="1" applyFill="1" applyBorder="1" applyAlignment="1">
      <alignment horizontal="center"/>
    </xf>
    <xf numFmtId="14" fontId="29" fillId="0" borderId="0" xfId="1" applyNumberFormat="1" applyFont="1"/>
    <xf numFmtId="0" fontId="29" fillId="2" borderId="0" xfId="1" applyNumberFormat="1" applyFont="1" applyFill="1" applyBorder="1" applyAlignment="1"/>
    <xf numFmtId="1" fontId="30" fillId="2" borderId="13" xfId="1" applyNumberFormat="1" applyFont="1" applyFill="1" applyBorder="1" applyAlignment="1">
      <alignment horizontal="center"/>
    </xf>
    <xf numFmtId="0" fontId="30" fillId="2" borderId="0" xfId="1" applyNumberFormat="1" applyFont="1" applyFill="1" applyBorder="1" applyAlignment="1"/>
    <xf numFmtId="1" fontId="38" fillId="2" borderId="23" xfId="1" applyNumberFormat="1" applyFont="1" applyFill="1" applyBorder="1" applyAlignment="1"/>
    <xf numFmtId="1" fontId="36" fillId="2" borderId="25" xfId="1" applyNumberFormat="1" applyFont="1" applyFill="1" applyBorder="1" applyAlignment="1">
      <alignment horizontal="center"/>
    </xf>
    <xf numFmtId="0" fontId="30" fillId="2" borderId="0" xfId="1" applyNumberFormat="1" applyFont="1" applyFill="1"/>
    <xf numFmtId="1" fontId="37" fillId="2" borderId="7" xfId="1" applyNumberFormat="1" applyFont="1" applyFill="1" applyBorder="1" applyAlignment="1">
      <alignment horizontal="center"/>
    </xf>
    <xf numFmtId="1" fontId="39" fillId="2" borderId="7" xfId="1" applyNumberFormat="1" applyFont="1" applyFill="1" applyBorder="1" applyAlignment="1">
      <alignment horizontal="center"/>
    </xf>
    <xf numFmtId="1" fontId="39" fillId="0" borderId="7" xfId="1" applyNumberFormat="1" applyFont="1" applyFill="1" applyBorder="1" applyAlignment="1">
      <alignment horizontal="center"/>
    </xf>
    <xf numFmtId="1" fontId="30" fillId="6" borderId="7" xfId="1" applyNumberFormat="1" applyFont="1" applyFill="1" applyBorder="1" applyAlignment="1">
      <alignment horizontal="center"/>
    </xf>
    <xf numFmtId="14" fontId="30" fillId="0" borderId="7" xfId="1" applyNumberFormat="1" applyFont="1" applyBorder="1" applyAlignment="1">
      <alignment horizontal="center"/>
    </xf>
    <xf numFmtId="0" fontId="30" fillId="2" borderId="0" xfId="1" applyNumberFormat="1" applyFont="1" applyFill="1" applyBorder="1"/>
    <xf numFmtId="1" fontId="40" fillId="2" borderId="0" xfId="1" applyNumberFormat="1" applyFont="1" applyFill="1" applyBorder="1"/>
    <xf numFmtId="1" fontId="40" fillId="2" borderId="0" xfId="1" applyNumberFormat="1" applyFont="1" applyFill="1" applyBorder="1" applyAlignment="1">
      <alignment horizontal="center"/>
    </xf>
    <xf numFmtId="1" fontId="40" fillId="2" borderId="0" xfId="1" applyNumberFormat="1" applyFont="1" applyFill="1" applyAlignment="1">
      <alignment horizontal="center"/>
    </xf>
    <xf numFmtId="0" fontId="29" fillId="0" borderId="0" xfId="1" applyNumberFormat="1" applyFont="1" applyFill="1"/>
    <xf numFmtId="1" fontId="29" fillId="2" borderId="0" xfId="1" applyNumberFormat="1" applyFont="1" applyFill="1" applyBorder="1" applyAlignment="1">
      <alignment horizontal="center"/>
    </xf>
    <xf numFmtId="0" fontId="29" fillId="2" borderId="7" xfId="1" applyNumberFormat="1" applyFont="1" applyFill="1" applyBorder="1"/>
    <xf numFmtId="14" fontId="30" fillId="0" borderId="13" xfId="1" applyNumberFormat="1" applyFont="1" applyBorder="1" applyAlignment="1">
      <alignment horizontal="center"/>
    </xf>
    <xf numFmtId="1" fontId="30" fillId="0" borderId="27" xfId="1" applyNumberFormat="1" applyFont="1" applyBorder="1" applyAlignment="1">
      <alignment horizontal="center"/>
    </xf>
    <xf numFmtId="0" fontId="12" fillId="0" borderId="0" xfId="1" applyNumberFormat="1" applyFont="1" applyFill="1" applyBorder="1" applyAlignment="1">
      <alignment horizontal="center"/>
    </xf>
    <xf numFmtId="0" fontId="0" fillId="0" borderId="0" xfId="27" applyFont="1"/>
    <xf numFmtId="167" fontId="0" fillId="0" borderId="0" xfId="27" applyNumberFormat="1" applyFont="1"/>
    <xf numFmtId="1" fontId="0" fillId="0" borderId="0" xfId="27" applyNumberFormat="1" applyFont="1"/>
    <xf numFmtId="0" fontId="15" fillId="0" borderId="28" xfId="1" applyNumberFormat="1" applyFont="1" applyFill="1" applyBorder="1" applyAlignment="1">
      <alignment horizontal="center" vertical="center" wrapText="1"/>
    </xf>
    <xf numFmtId="169" fontId="13" fillId="0" borderId="28" xfId="1" applyNumberFormat="1" applyFont="1" applyFill="1" applyBorder="1" applyAlignment="1">
      <alignment horizontal="right" vertical="center" wrapText="1"/>
    </xf>
    <xf numFmtId="0" fontId="16" fillId="0" borderId="0" xfId="1" applyFont="1" applyFill="1" applyBorder="1" applyAlignment="1">
      <alignment wrapText="1"/>
    </xf>
    <xf numFmtId="0" fontId="15" fillId="0" borderId="28" xfId="1" applyNumberFormat="1" applyFont="1" applyFill="1" applyBorder="1" applyAlignment="1">
      <alignment horizontal="center" vertical="center" textRotation="90" wrapText="1"/>
    </xf>
    <xf numFmtId="0" fontId="15" fillId="2" borderId="28" xfId="1" applyNumberFormat="1" applyFont="1" applyFill="1" applyBorder="1" applyAlignment="1">
      <alignment horizontal="center" vertical="center" textRotation="90" wrapText="1"/>
    </xf>
    <xf numFmtId="169" fontId="13" fillId="0" borderId="28" xfId="1" applyNumberFormat="1" applyFont="1" applyFill="1" applyBorder="1" applyAlignment="1">
      <alignment horizontal="center" vertical="center" wrapText="1"/>
    </xf>
    <xf numFmtId="0" fontId="43" fillId="2" borderId="0" xfId="1" applyFont="1" applyFill="1" applyBorder="1" applyAlignment="1">
      <alignment horizontal="center" vertical="center" wrapText="1"/>
    </xf>
    <xf numFmtId="0" fontId="0" fillId="0" borderId="28" xfId="27" applyFont="1" applyBorder="1" applyAlignment="1"/>
    <xf numFmtId="167" fontId="0" fillId="0" borderId="28" xfId="27" applyNumberFormat="1" applyFont="1" applyBorder="1" applyAlignment="1">
      <alignment wrapText="1"/>
    </xf>
    <xf numFmtId="1" fontId="0" fillId="0" borderId="28" xfId="27" applyNumberFormat="1" applyFont="1" applyBorder="1" applyAlignment="1">
      <alignment wrapText="1"/>
    </xf>
    <xf numFmtId="0" fontId="15" fillId="2" borderId="28" xfId="1" applyNumberFormat="1" applyFont="1" applyFill="1" applyBorder="1" applyAlignment="1">
      <alignment horizontal="left"/>
    </xf>
    <xf numFmtId="0" fontId="16" fillId="2" borderId="28" xfId="1" applyNumberFormat="1" applyFont="1" applyFill="1" applyBorder="1" applyAlignment="1">
      <alignment horizontal="center"/>
    </xf>
    <xf numFmtId="169" fontId="18" fillId="2" borderId="28" xfId="1" applyNumberFormat="1" applyFont="1" applyFill="1" applyBorder="1" applyAlignment="1">
      <alignment horizontal="center"/>
    </xf>
    <xf numFmtId="167" fontId="16" fillId="2" borderId="28" xfId="1" applyNumberFormat="1" applyFont="1" applyFill="1" applyBorder="1" applyAlignment="1">
      <alignment horizontal="center"/>
    </xf>
    <xf numFmtId="169" fontId="16" fillId="0" borderId="28" xfId="1" applyNumberFormat="1" applyFont="1" applyFill="1" applyBorder="1" applyAlignment="1">
      <alignment horizontal="center"/>
    </xf>
    <xf numFmtId="169" fontId="18" fillId="0" borderId="29" xfId="1" applyNumberFormat="1" applyFont="1" applyFill="1" applyBorder="1" applyAlignment="1">
      <alignment horizontal="center"/>
    </xf>
    <xf numFmtId="169" fontId="16" fillId="0" borderId="28" xfId="1" applyNumberFormat="1" applyFont="1" applyFill="1" applyBorder="1" applyAlignment="1">
      <alignment horizontal="center" vertical="center"/>
    </xf>
    <xf numFmtId="169" fontId="16" fillId="0" borderId="31" xfId="1" applyNumberFormat="1" applyFont="1" applyFill="1" applyBorder="1" applyAlignment="1">
      <alignment horizontal="center"/>
    </xf>
    <xf numFmtId="169" fontId="16" fillId="0" borderId="29" xfId="1" applyNumberFormat="1" applyFont="1" applyFill="1" applyBorder="1" applyAlignment="1">
      <alignment horizontal="center"/>
    </xf>
    <xf numFmtId="0" fontId="19" fillId="0" borderId="30" xfId="1" applyNumberFormat="1" applyFont="1" applyFill="1" applyBorder="1" applyAlignment="1">
      <alignment horizontal="center"/>
    </xf>
    <xf numFmtId="49" fontId="10" fillId="0" borderId="28" xfId="27" applyNumberFormat="1" applyFont="1" applyBorder="1"/>
    <xf numFmtId="49" fontId="0" fillId="0" borderId="28" xfId="27" applyNumberFormat="1" applyFont="1" applyBorder="1"/>
    <xf numFmtId="169" fontId="13" fillId="0" borderId="28" xfId="1" applyNumberFormat="1" applyFont="1" applyFill="1" applyBorder="1" applyAlignment="1">
      <alignment horizontal="right" vertical="center"/>
    </xf>
    <xf numFmtId="169" fontId="16" fillId="0" borderId="0" xfId="1" applyNumberFormat="1" applyFont="1" applyFill="1" applyBorder="1" applyAlignment="1">
      <alignment horizontal="center"/>
    </xf>
    <xf numFmtId="167" fontId="0" fillId="0" borderId="28" xfId="27" applyNumberFormat="1" applyFont="1" applyBorder="1" applyAlignment="1"/>
    <xf numFmtId="1" fontId="0" fillId="0" borderId="28" xfId="27" applyNumberFormat="1" applyFont="1" applyBorder="1" applyAlignment="1"/>
    <xf numFmtId="2" fontId="0" fillId="0" borderId="28" xfId="27" applyNumberFormat="1" applyFont="1" applyBorder="1" applyAlignment="1"/>
    <xf numFmtId="0" fontId="16" fillId="2" borderId="29" xfId="1" applyNumberFormat="1" applyFont="1" applyFill="1" applyBorder="1" applyAlignment="1">
      <alignment horizontal="center"/>
    </xf>
    <xf numFmtId="169" fontId="16" fillId="2" borderId="32" xfId="1" applyNumberFormat="1" applyFont="1" applyFill="1" applyBorder="1" applyAlignment="1">
      <alignment horizontal="center"/>
    </xf>
    <xf numFmtId="0" fontId="21" fillId="2" borderId="30" xfId="1" applyNumberFormat="1" applyFont="1" applyFill="1" applyBorder="1" applyAlignment="1">
      <alignment horizontal="center" vertical="center" wrapText="1"/>
    </xf>
    <xf numFmtId="49" fontId="0" fillId="4" borderId="28" xfId="27" applyNumberFormat="1" applyFont="1" applyFill="1" applyBorder="1"/>
    <xf numFmtId="169" fontId="13" fillId="2" borderId="28" xfId="1" applyNumberFormat="1" applyFont="1" applyFill="1" applyBorder="1" applyAlignment="1">
      <alignment horizontal="right" vertical="center" wrapText="1"/>
    </xf>
    <xf numFmtId="2" fontId="0" fillId="3" borderId="28" xfId="27" applyNumberFormat="1" applyFont="1" applyFill="1" applyBorder="1" applyAlignment="1"/>
    <xf numFmtId="169" fontId="16" fillId="0" borderId="32" xfId="1" applyNumberFormat="1" applyFont="1" applyFill="1" applyBorder="1" applyAlignment="1">
      <alignment horizontal="center"/>
    </xf>
    <xf numFmtId="0" fontId="16" fillId="0" borderId="30" xfId="1" applyFont="1" applyFill="1" applyBorder="1"/>
    <xf numFmtId="169" fontId="16" fillId="0" borderId="33" xfId="1" applyNumberFormat="1" applyFont="1" applyFill="1" applyBorder="1" applyAlignment="1">
      <alignment horizontal="center"/>
    </xf>
    <xf numFmtId="0" fontId="19" fillId="2" borderId="30" xfId="1" applyNumberFormat="1" applyFont="1" applyFill="1" applyBorder="1" applyAlignment="1">
      <alignment horizontal="center"/>
    </xf>
    <xf numFmtId="169" fontId="13" fillId="2" borderId="28" xfId="1" applyNumberFormat="1" applyFont="1" applyFill="1" applyBorder="1" applyAlignment="1">
      <alignment horizontal="right" vertical="center"/>
    </xf>
    <xf numFmtId="167" fontId="0" fillId="5" borderId="28" xfId="27" applyNumberFormat="1" applyFont="1" applyFill="1" applyBorder="1" applyAlignment="1"/>
    <xf numFmtId="0" fontId="15" fillId="2" borderId="28" xfId="1" applyNumberFormat="1" applyFont="1" applyFill="1" applyBorder="1" applyAlignment="1">
      <alignment horizontal="left" wrapText="1"/>
    </xf>
    <xf numFmtId="0" fontId="16" fillId="2" borderId="29" xfId="1" applyNumberFormat="1" applyFont="1" applyFill="1" applyBorder="1" applyAlignment="1">
      <alignment horizontal="center" wrapText="1"/>
    </xf>
    <xf numFmtId="0" fontId="15" fillId="2" borderId="28" xfId="1" applyNumberFormat="1" applyFont="1" applyFill="1" applyBorder="1" applyAlignment="1">
      <alignment horizontal="left" vertical="center" wrapText="1"/>
    </xf>
    <xf numFmtId="0" fontId="16" fillId="2" borderId="29" xfId="1" applyNumberFormat="1" applyFont="1" applyFill="1" applyBorder="1" applyAlignment="1">
      <alignment horizontal="center" vertical="center" wrapText="1"/>
    </xf>
    <xf numFmtId="169" fontId="16" fillId="0" borderId="29" xfId="1" applyNumberFormat="1" applyFont="1" applyFill="1" applyBorder="1" applyAlignment="1">
      <alignment horizontal="center" vertical="center"/>
    </xf>
    <xf numFmtId="169" fontId="16" fillId="0" borderId="32" xfId="1" applyNumberFormat="1" applyFont="1" applyFill="1" applyBorder="1" applyAlignment="1">
      <alignment horizontal="center" vertical="center"/>
    </xf>
    <xf numFmtId="169" fontId="16" fillId="0" borderId="31" xfId="1" applyNumberFormat="1" applyFont="1" applyFill="1" applyBorder="1" applyAlignment="1">
      <alignment horizontal="center" vertical="center"/>
    </xf>
    <xf numFmtId="0" fontId="15" fillId="8" borderId="28" xfId="1" applyNumberFormat="1" applyFont="1" applyFill="1" applyBorder="1" applyAlignment="1">
      <alignment horizontal="left" vertical="center" wrapText="1"/>
    </xf>
    <xf numFmtId="169" fontId="44" fillId="2" borderId="30" xfId="1" applyNumberFormat="1" applyFont="1" applyFill="1" applyBorder="1" applyAlignment="1">
      <alignment horizontal="center"/>
    </xf>
    <xf numFmtId="0" fontId="15" fillId="2" borderId="28" xfId="1" applyFont="1" applyFill="1" applyBorder="1" applyAlignment="1">
      <alignment horizontal="left"/>
    </xf>
    <xf numFmtId="0" fontId="16" fillId="2" borderId="29" xfId="1" applyFont="1" applyFill="1" applyBorder="1" applyAlignment="1">
      <alignment horizontal="center"/>
    </xf>
    <xf numFmtId="169" fontId="16" fillId="2" borderId="30" xfId="1" applyNumberFormat="1" applyFont="1" applyFill="1" applyBorder="1" applyAlignment="1">
      <alignment horizontal="center"/>
    </xf>
    <xf numFmtId="2" fontId="0" fillId="5" borderId="28" xfId="27" applyNumberFormat="1" applyFont="1" applyFill="1" applyBorder="1" applyAlignment="1"/>
    <xf numFmtId="0" fontId="15" fillId="2" borderId="28" xfId="1" applyFont="1" applyFill="1" applyBorder="1" applyAlignment="1">
      <alignment horizontal="left" wrapText="1"/>
    </xf>
    <xf numFmtId="0" fontId="16" fillId="2" borderId="29" xfId="1" applyFont="1" applyFill="1" applyBorder="1" applyAlignment="1">
      <alignment horizontal="center" wrapText="1"/>
    </xf>
    <xf numFmtId="169" fontId="16" fillId="0" borderId="29" xfId="1" applyNumberFormat="1" applyFont="1" applyFill="1" applyBorder="1" applyAlignment="1">
      <alignment horizontal="center" vertical="center" wrapText="1"/>
    </xf>
    <xf numFmtId="169" fontId="16" fillId="0" borderId="32" xfId="1" applyNumberFormat="1" applyFont="1" applyFill="1" applyBorder="1" applyAlignment="1">
      <alignment horizontal="center" vertical="center" wrapText="1"/>
    </xf>
    <xf numFmtId="169" fontId="16" fillId="3" borderId="28" xfId="1" applyNumberFormat="1" applyFont="1" applyFill="1" applyBorder="1" applyAlignment="1">
      <alignment horizontal="center" vertical="center"/>
    </xf>
    <xf numFmtId="169" fontId="16" fillId="0" borderId="31" xfId="1" applyNumberFormat="1" applyFont="1" applyFill="1" applyBorder="1" applyAlignment="1">
      <alignment horizontal="center" vertical="center" wrapText="1"/>
    </xf>
    <xf numFmtId="169" fontId="16" fillId="0" borderId="28" xfId="1" applyNumberFormat="1" applyFont="1" applyFill="1" applyBorder="1" applyAlignment="1">
      <alignment horizontal="center" vertical="center" wrapText="1"/>
    </xf>
    <xf numFmtId="0" fontId="15" fillId="0" borderId="28" xfId="1" applyNumberFormat="1" applyFont="1" applyFill="1" applyBorder="1" applyAlignment="1">
      <alignment horizontal="left" wrapText="1"/>
    </xf>
    <xf numFmtId="0" fontId="16" fillId="0" borderId="29" xfId="1" applyNumberFormat="1" applyFont="1" applyFill="1" applyBorder="1" applyAlignment="1">
      <alignment horizontal="center" wrapText="1"/>
    </xf>
    <xf numFmtId="0" fontId="15" fillId="0" borderId="28" xfId="1" applyFont="1" applyFill="1" applyBorder="1" applyAlignment="1">
      <alignment horizontal="left"/>
    </xf>
    <xf numFmtId="0" fontId="16" fillId="0" borderId="28" xfId="1" applyFont="1" applyFill="1" applyBorder="1" applyAlignment="1">
      <alignment horizontal="center"/>
    </xf>
    <xf numFmtId="169" fontId="18" fillId="2" borderId="34" xfId="1" applyNumberFormat="1" applyFont="1" applyFill="1" applyBorder="1" applyAlignment="1">
      <alignment horizontal="center"/>
    </xf>
    <xf numFmtId="167" fontId="16" fillId="2" borderId="34" xfId="1" applyNumberFormat="1" applyFont="1" applyFill="1" applyBorder="1" applyAlignment="1">
      <alignment horizontal="center"/>
    </xf>
    <xf numFmtId="169" fontId="16" fillId="0" borderId="34" xfId="1" applyNumberFormat="1" applyFont="1" applyFill="1" applyBorder="1" applyAlignment="1">
      <alignment horizontal="center"/>
    </xf>
    <xf numFmtId="169" fontId="16" fillId="0" borderId="8" xfId="1" applyNumberFormat="1" applyFont="1" applyFill="1" applyBorder="1" applyAlignment="1">
      <alignment horizontal="center"/>
    </xf>
    <xf numFmtId="169" fontId="15" fillId="0" borderId="0" xfId="1" applyNumberFormat="1" applyFont="1" applyFill="1" applyBorder="1" applyAlignment="1">
      <alignment horizontal="center" vertical="center"/>
    </xf>
    <xf numFmtId="178" fontId="16" fillId="0" borderId="0" xfId="1" applyNumberFormat="1" applyFont="1" applyFill="1" applyBorder="1" applyAlignment="1">
      <alignment horizontal="center" vertical="center"/>
    </xf>
    <xf numFmtId="169" fontId="16" fillId="0" borderId="0" xfId="1" applyNumberFormat="1" applyFont="1" applyFill="1" applyBorder="1" applyAlignment="1">
      <alignment horizontal="center" vertical="center"/>
    </xf>
    <xf numFmtId="0" fontId="15" fillId="0" borderId="28" xfId="1" applyNumberFormat="1" applyFont="1" applyFill="1" applyBorder="1" applyAlignment="1">
      <alignment horizontal="left"/>
    </xf>
    <xf numFmtId="0" fontId="15" fillId="0" borderId="28" xfId="1" applyNumberFormat="1" applyFont="1" applyFill="1" applyBorder="1" applyAlignment="1">
      <alignment horizontal="center"/>
    </xf>
    <xf numFmtId="0" fontId="15" fillId="2" borderId="28" xfId="1" applyNumberFormat="1" applyFont="1" applyFill="1" applyBorder="1" applyAlignment="1">
      <alignment horizontal="center"/>
    </xf>
    <xf numFmtId="2" fontId="15" fillId="0" borderId="28" xfId="1" applyNumberFormat="1" applyFont="1" applyFill="1" applyBorder="1" applyAlignment="1">
      <alignment horizontal="center" vertical="center"/>
    </xf>
    <xf numFmtId="2" fontId="23" fillId="0" borderId="28" xfId="1" applyNumberFormat="1" applyFont="1" applyFill="1" applyBorder="1" applyAlignment="1">
      <alignment horizontal="center" vertical="center"/>
    </xf>
    <xf numFmtId="0" fontId="15" fillId="0" borderId="34" xfId="1" applyNumberFormat="1" applyFont="1" applyFill="1" applyBorder="1" applyAlignment="1">
      <alignment horizontal="center"/>
    </xf>
    <xf numFmtId="2" fontId="15" fillId="0" borderId="29" xfId="1" applyNumberFormat="1" applyFont="1" applyFill="1" applyBorder="1" applyAlignment="1">
      <alignment horizontal="center" vertical="center"/>
    </xf>
    <xf numFmtId="2" fontId="16" fillId="0" borderId="28" xfId="1" applyNumberFormat="1" applyFont="1" applyFill="1" applyBorder="1" applyAlignment="1">
      <alignment horizontal="center"/>
    </xf>
    <xf numFmtId="0" fontId="16" fillId="0" borderId="28" xfId="1" applyNumberFormat="1" applyFont="1" applyFill="1" applyBorder="1" applyAlignment="1">
      <alignment horizontal="center"/>
    </xf>
    <xf numFmtId="2" fontId="16" fillId="0" borderId="29" xfId="1" applyNumberFormat="1" applyFont="1" applyFill="1" applyBorder="1" applyAlignment="1">
      <alignment horizontal="center"/>
    </xf>
    <xf numFmtId="0" fontId="24" fillId="0" borderId="30" xfId="1" applyNumberFormat="1" applyFont="1" applyFill="1" applyBorder="1" applyAlignment="1">
      <alignment horizontal="center"/>
    </xf>
    <xf numFmtId="169" fontId="25" fillId="0" borderId="28" xfId="1" applyNumberFormat="1" applyFont="1" applyFill="1" applyBorder="1" applyAlignment="1">
      <alignment horizontal="right" vertical="center"/>
    </xf>
    <xf numFmtId="0" fontId="45" fillId="0" borderId="0" xfId="1" applyFont="1" applyFill="1" applyBorder="1" applyAlignment="1">
      <alignment horizontal="center"/>
    </xf>
    <xf numFmtId="0" fontId="16" fillId="0" borderId="28" xfId="1" applyNumberFormat="1" applyFont="1" applyFill="1" applyBorder="1" applyAlignment="1">
      <alignment horizontal="left"/>
    </xf>
    <xf numFmtId="0" fontId="26" fillId="2" borderId="0" xfId="24">
      <alignment horizontal="left" vertical="top"/>
    </xf>
    <xf numFmtId="0" fontId="14" fillId="0" borderId="0" xfId="1" applyNumberFormat="1" applyFont="1" applyFill="1" applyBorder="1"/>
    <xf numFmtId="0" fontId="14" fillId="0" borderId="0" xfId="1" applyNumberFormat="1" applyFont="1" applyFill="1" applyBorder="1" applyAlignment="1">
      <alignment horizontal="center"/>
    </xf>
    <xf numFmtId="0" fontId="46" fillId="0" borderId="0" xfId="1" applyNumberFormat="1" applyFont="1" applyFill="1" applyBorder="1"/>
    <xf numFmtId="0" fontId="12" fillId="0" borderId="0" xfId="1" applyNumberFormat="1" applyFont="1" applyFill="1" applyBorder="1" applyAlignment="1">
      <alignment horizontal="center" vertical="center"/>
    </xf>
    <xf numFmtId="0" fontId="12" fillId="0" borderId="0" xfId="1" applyNumberFormat="1" applyFont="1" applyFill="1" applyBorder="1"/>
    <xf numFmtId="0" fontId="11" fillId="0" borderId="0" xfId="1"/>
    <xf numFmtId="179" fontId="27" fillId="2" borderId="0" xfId="14" applyNumberFormat="1" applyFont="1" applyAlignment="1">
      <alignment horizontal="center" vertical="top" wrapText="1"/>
    </xf>
    <xf numFmtId="1" fontId="27" fillId="2" borderId="0" xfId="14" applyNumberFormat="1" applyFont="1" applyAlignment="1">
      <alignment vertical="top"/>
    </xf>
    <xf numFmtId="49" fontId="27" fillId="2" borderId="0" xfId="14" applyNumberFormat="1" applyAlignment="1">
      <alignment vertical="top" wrapText="1"/>
    </xf>
    <xf numFmtId="0" fontId="28" fillId="0" borderId="0" xfId="26" applyAlignment="1">
      <alignment vertical="top" wrapText="1"/>
    </xf>
    <xf numFmtId="2" fontId="11" fillId="0" borderId="0" xfId="1" applyNumberFormat="1"/>
    <xf numFmtId="0" fontId="28" fillId="0" borderId="0" xfId="26" applyAlignment="1">
      <alignment wrapText="1"/>
    </xf>
    <xf numFmtId="0" fontId="26" fillId="2" borderId="13" xfId="3" applyFont="1" applyBorder="1" applyAlignment="1">
      <alignment horizontal="center" vertical="center" wrapText="1"/>
    </xf>
    <xf numFmtId="0" fontId="27" fillId="2" borderId="7" xfId="21" applyFont="1" applyFill="1" applyBorder="1" applyAlignment="1">
      <alignment horizontal="center" vertical="center" wrapText="1"/>
    </xf>
    <xf numFmtId="0" fontId="26" fillId="2" borderId="7" xfId="3" applyFont="1" applyBorder="1" applyAlignment="1">
      <alignment horizontal="center" wrapText="1"/>
    </xf>
    <xf numFmtId="0" fontId="27" fillId="2" borderId="7" xfId="21" applyFont="1" applyBorder="1" applyAlignment="1">
      <alignment horizontal="center" vertical="center" wrapText="1"/>
    </xf>
    <xf numFmtId="0" fontId="28" fillId="0" borderId="0" xfId="26" applyBorder="1" applyAlignment="1">
      <alignment wrapText="1"/>
    </xf>
    <xf numFmtId="169" fontId="28" fillId="0" borderId="24" xfId="26" applyNumberFormat="1" applyFont="1" applyBorder="1" applyAlignment="1">
      <alignment horizontal="center" wrapText="1"/>
    </xf>
    <xf numFmtId="0" fontId="28" fillId="2" borderId="7" xfId="26" applyFont="1" applyFill="1" applyBorder="1" applyAlignment="1">
      <alignment horizontal="center" wrapText="1"/>
    </xf>
    <xf numFmtId="0" fontId="28" fillId="0" borderId="7" xfId="26" applyFont="1" applyBorder="1" applyAlignment="1">
      <alignment horizontal="center" wrapText="1"/>
    </xf>
    <xf numFmtId="167" fontId="26" fillId="2" borderId="0" xfId="23" applyNumberFormat="1" applyFont="1" applyBorder="1" applyAlignment="1">
      <alignment vertical="center" wrapText="1"/>
    </xf>
    <xf numFmtId="169" fontId="27" fillId="0" borderId="19" xfId="23" applyNumberFormat="1" applyFill="1" applyBorder="1" applyAlignment="1">
      <alignment horizontal="center" vertical="center" wrapText="1"/>
    </xf>
    <xf numFmtId="169" fontId="27" fillId="2" borderId="19" xfId="6" applyNumberFormat="1" applyFont="1" applyFill="1" applyBorder="1" applyAlignment="1">
      <alignment horizontal="center" vertical="center" wrapText="1"/>
    </xf>
    <xf numFmtId="167" fontId="26" fillId="2" borderId="24" xfId="19" applyNumberFormat="1" applyBorder="1" applyAlignment="1">
      <alignment horizontal="center" vertical="center" wrapText="1"/>
    </xf>
    <xf numFmtId="167" fontId="27" fillId="2" borderId="0" xfId="23" applyNumberFormat="1" applyFont="1" applyBorder="1" applyAlignment="1">
      <alignment vertical="center" wrapText="1"/>
    </xf>
    <xf numFmtId="0" fontId="26" fillId="2" borderId="25" xfId="22" applyFont="1" applyBorder="1" applyAlignment="1">
      <alignment horizontal="center" vertical="center" wrapText="1"/>
    </xf>
    <xf numFmtId="0" fontId="26" fillId="2" borderId="7" xfId="5" applyFont="1" applyBorder="1" applyAlignment="1">
      <alignment horizontal="center" vertical="center" wrapText="1"/>
    </xf>
    <xf numFmtId="0" fontId="26" fillId="2" borderId="7" xfId="15" applyFont="1" applyBorder="1" applyAlignment="1">
      <alignment horizontal="center" vertical="center" wrapText="1"/>
    </xf>
    <xf numFmtId="167" fontId="27" fillId="2" borderId="20" xfId="23" applyNumberFormat="1" applyFont="1" applyBorder="1" applyAlignment="1">
      <alignment vertical="center" wrapText="1"/>
    </xf>
    <xf numFmtId="0" fontId="27" fillId="2" borderId="24" xfId="10" applyFont="1" applyBorder="1" applyAlignment="1">
      <alignment horizontal="center" vertical="top" wrapText="1"/>
    </xf>
    <xf numFmtId="167" fontId="26" fillId="2" borderId="25" xfId="9" applyNumberFormat="1" applyBorder="1" applyAlignment="1">
      <alignment horizontal="center" vertical="top" wrapText="1"/>
    </xf>
    <xf numFmtId="49" fontId="27" fillId="2" borderId="0" xfId="14" applyNumberFormat="1" applyFont="1" applyAlignment="1">
      <alignment vertical="top"/>
    </xf>
    <xf numFmtId="0" fontId="27" fillId="2" borderId="0" xfId="14" applyNumberFormat="1" applyAlignment="1">
      <alignment vertical="top" wrapText="1"/>
    </xf>
    <xf numFmtId="49" fontId="28" fillId="0" borderId="0" xfId="26" applyNumberFormat="1" applyAlignment="1">
      <alignment vertical="top" wrapText="1"/>
    </xf>
    <xf numFmtId="14" fontId="28" fillId="0" borderId="0" xfId="26" applyNumberFormat="1" applyAlignment="1">
      <alignment vertical="top" wrapText="1"/>
    </xf>
    <xf numFmtId="0" fontId="26" fillId="2" borderId="0" xfId="16" applyFont="1" applyBorder="1" applyAlignment="1">
      <alignment vertical="top" wrapText="1"/>
    </xf>
    <xf numFmtId="14" fontId="26" fillId="2" borderId="0" xfId="16" applyNumberFormat="1" applyFont="1" applyBorder="1" applyAlignment="1">
      <alignment vertical="top" wrapText="1"/>
    </xf>
    <xf numFmtId="0" fontId="27" fillId="2" borderId="7" xfId="21" applyFont="1" applyBorder="1" applyAlignment="1">
      <alignment horizontal="center" wrapText="1"/>
    </xf>
    <xf numFmtId="0" fontId="26" fillId="2" borderId="0" xfId="3" applyBorder="1" applyAlignment="1">
      <alignment horizontal="center" wrapText="1"/>
    </xf>
    <xf numFmtId="0" fontId="26" fillId="2" borderId="0" xfId="3" applyBorder="1" applyAlignment="1">
      <alignment horizontal="center" vertical="center" wrapText="1"/>
    </xf>
    <xf numFmtId="0" fontId="28" fillId="0" borderId="0" xfId="26" applyBorder="1" applyAlignment="1">
      <alignment vertical="center" wrapText="1"/>
    </xf>
    <xf numFmtId="0" fontId="27" fillId="2" borderId="0" xfId="21" applyBorder="1" applyAlignment="1">
      <alignment horizontal="center" wrapText="1"/>
    </xf>
    <xf numFmtId="14" fontId="28" fillId="0" borderId="0" xfId="26" applyNumberFormat="1" applyBorder="1" applyAlignment="1">
      <alignment wrapText="1"/>
    </xf>
    <xf numFmtId="0" fontId="27" fillId="2" borderId="0" xfId="21" applyBorder="1" applyAlignment="1">
      <alignment horizontal="center" vertical="center" wrapText="1"/>
    </xf>
    <xf numFmtId="2" fontId="28" fillId="0" borderId="7" xfId="26" applyNumberFormat="1" applyFont="1" applyBorder="1" applyAlignment="1">
      <alignment horizontal="center" wrapText="1"/>
    </xf>
    <xf numFmtId="0" fontId="49" fillId="0" borderId="7" xfId="26" applyFont="1" applyBorder="1" applyAlignment="1">
      <alignment horizontal="center" wrapText="1"/>
    </xf>
    <xf numFmtId="169" fontId="27" fillId="2" borderId="24" xfId="23" applyNumberFormat="1" applyFont="1" applyBorder="1" applyAlignment="1">
      <alignment horizontal="center" vertical="center" wrapText="1"/>
    </xf>
    <xf numFmtId="169" fontId="26" fillId="0" borderId="24" xfId="6" applyNumberFormat="1" applyFont="1" applyFill="1" applyBorder="1" applyAlignment="1">
      <alignment horizontal="center" vertical="center" wrapText="1"/>
    </xf>
    <xf numFmtId="167" fontId="50" fillId="2" borderId="24" xfId="19" applyNumberFormat="1" applyFont="1" applyBorder="1" applyAlignment="1">
      <alignment horizontal="center" vertical="center" wrapText="1"/>
    </xf>
    <xf numFmtId="167" fontId="26" fillId="2" borderId="24" xfId="23" applyNumberFormat="1" applyFont="1" applyBorder="1" applyAlignment="1">
      <alignment horizontal="center" vertical="center" wrapText="1"/>
    </xf>
    <xf numFmtId="0" fontId="26" fillId="2" borderId="7" xfId="22" applyFont="1" applyBorder="1" applyAlignment="1">
      <alignment horizontal="center" vertical="center" wrapText="1"/>
    </xf>
    <xf numFmtId="0" fontId="26" fillId="2" borderId="7" xfId="7" applyFont="1" applyBorder="1" applyAlignment="1">
      <alignment horizontal="center" vertical="center" wrapText="1"/>
    </xf>
    <xf numFmtId="14" fontId="28" fillId="0" borderId="0" xfId="26" applyNumberFormat="1" applyAlignment="1">
      <alignment wrapText="1"/>
    </xf>
    <xf numFmtId="167" fontId="26" fillId="2" borderId="7" xfId="9" applyNumberFormat="1" applyBorder="1" applyAlignment="1">
      <alignment horizontal="center" vertical="center" wrapText="1"/>
    </xf>
    <xf numFmtId="0" fontId="26" fillId="2" borderId="0" xfId="8" applyFont="1" applyAlignment="1">
      <alignment horizontal="left" vertical="top" wrapText="1"/>
    </xf>
    <xf numFmtId="169" fontId="27" fillId="2" borderId="0" xfId="12" applyNumberFormat="1" applyAlignment="1">
      <alignment horizontal="right" vertical="top" wrapText="1"/>
    </xf>
    <xf numFmtId="0" fontId="27" fillId="2" borderId="0" xfId="12" applyFont="1" applyAlignment="1">
      <alignment horizontal="left" vertical="top" wrapText="1"/>
    </xf>
    <xf numFmtId="0" fontId="27" fillId="2" borderId="0" xfId="12" applyAlignment="1">
      <alignment vertical="top" wrapText="1"/>
    </xf>
    <xf numFmtId="0" fontId="0" fillId="0" borderId="0" xfId="0" applyAlignment="1"/>
    <xf numFmtId="173" fontId="4" fillId="0" borderId="0" xfId="0" applyNumberFormat="1" applyFont="1" applyAlignment="1" applyProtection="1">
      <alignment vertical="top" wrapText="1" shrinkToFit="1" readingOrder="1"/>
    </xf>
    <xf numFmtId="173" fontId="0" fillId="0" borderId="0" xfId="0" applyNumberFormat="1" applyAlignment="1"/>
    <xf numFmtId="0" fontId="0" fillId="0" borderId="0" xfId="0" applyAlignment="1">
      <alignment vertical="center"/>
    </xf>
    <xf numFmtId="173" fontId="0" fillId="0" borderId="0" xfId="0" applyNumberFormat="1"/>
    <xf numFmtId="167" fontId="0" fillId="3" borderId="28" xfId="27" applyNumberFormat="1" applyFont="1" applyFill="1" applyBorder="1" applyAlignment="1"/>
    <xf numFmtId="1" fontId="0" fillId="3" borderId="28" xfId="27" applyNumberFormat="1" applyFont="1" applyFill="1" applyBorder="1" applyAlignment="1"/>
    <xf numFmtId="1" fontId="0" fillId="5" borderId="28" xfId="27" applyNumberFormat="1" applyFont="1" applyFill="1" applyBorder="1" applyAlignment="1"/>
    <xf numFmtId="2" fontId="16" fillId="3" borderId="11" xfId="1" applyNumberFormat="1" applyFont="1" applyFill="1" applyBorder="1"/>
    <xf numFmtId="2" fontId="16" fillId="10" borderId="11" xfId="1" applyNumberFormat="1" applyFont="1" applyFill="1" applyBorder="1"/>
    <xf numFmtId="2" fontId="16" fillId="10" borderId="0" xfId="1" applyNumberFormat="1" applyFont="1" applyFill="1" applyBorder="1"/>
    <xf numFmtId="49" fontId="10" fillId="3" borderId="0" xfId="2" applyNumberFormat="1" applyFont="1" applyFill="1" applyBorder="1"/>
    <xf numFmtId="49" fontId="0" fillId="3" borderId="0" xfId="2" applyNumberFormat="1" applyFont="1" applyFill="1" applyBorder="1"/>
    <xf numFmtId="169" fontId="24" fillId="3" borderId="0" xfId="1" applyNumberFormat="1" applyFont="1" applyFill="1" applyBorder="1" applyAlignment="1">
      <alignment horizontal="center"/>
    </xf>
    <xf numFmtId="0" fontId="16" fillId="0" borderId="0" xfId="0" applyFont="1" applyFill="1"/>
    <xf numFmtId="0" fontId="16" fillId="0" borderId="0" xfId="0" applyFont="1" applyFill="1" applyBorder="1"/>
    <xf numFmtId="0" fontId="53" fillId="2" borderId="0" xfId="0" applyFont="1" applyFill="1" applyAlignment="1">
      <alignment wrapText="1"/>
    </xf>
    <xf numFmtId="167" fontId="16" fillId="2" borderId="31" xfId="1" applyNumberFormat="1" applyFont="1" applyFill="1" applyBorder="1" applyAlignment="1">
      <alignment horizontal="center"/>
    </xf>
    <xf numFmtId="0" fontId="15" fillId="2" borderId="33" xfId="1" applyNumberFormat="1" applyFont="1" applyFill="1" applyBorder="1" applyAlignment="1">
      <alignment horizontal="center" vertical="center" textRotation="90" wrapText="1"/>
    </xf>
    <xf numFmtId="169" fontId="18" fillId="2" borderId="39" xfId="1" applyNumberFormat="1" applyFont="1" applyFill="1" applyBorder="1" applyAlignment="1">
      <alignment horizontal="center"/>
    </xf>
    <xf numFmtId="169" fontId="18" fillId="2" borderId="33" xfId="1" applyNumberFormat="1" applyFont="1" applyFill="1" applyBorder="1" applyAlignment="1">
      <alignment horizontal="center"/>
    </xf>
    <xf numFmtId="0" fontId="4" fillId="0" borderId="0" xfId="0" applyNumberFormat="1" applyFont="1" applyAlignment="1" applyProtection="1">
      <alignment horizontal="left" vertical="top" wrapText="1" shrinkToFit="1" readingOrder="1"/>
    </xf>
    <xf numFmtId="173" fontId="4" fillId="0" borderId="0" xfId="0" applyNumberFormat="1" applyFont="1" applyAlignment="1" applyProtection="1">
      <alignment horizontal="left" vertical="top" wrapText="1" shrinkToFit="1" readingOrder="1"/>
    </xf>
    <xf numFmtId="0" fontId="51" fillId="0" borderId="0" xfId="0" applyNumberFormat="1" applyFont="1" applyAlignment="1" applyProtection="1">
      <alignment horizontal="left" vertical="top" wrapText="1" shrinkToFit="1" readingOrder="1"/>
    </xf>
    <xf numFmtId="0" fontId="0" fillId="0" borderId="0" xfId="0" applyAlignment="1">
      <alignment vertical="center"/>
    </xf>
    <xf numFmtId="179" fontId="12" fillId="0" borderId="0" xfId="1" applyNumberFormat="1" applyFont="1" applyFill="1" applyBorder="1" applyAlignment="1">
      <alignment horizontal="center"/>
    </xf>
    <xf numFmtId="0" fontId="0" fillId="9" borderId="0" xfId="0" applyFill="1"/>
    <xf numFmtId="168" fontId="0" fillId="0" borderId="0" xfId="0" applyNumberFormat="1"/>
    <xf numFmtId="0" fontId="12" fillId="0" borderId="0" xfId="1" applyNumberFormat="1" applyFont="1" applyFill="1" applyBorder="1" applyAlignment="1">
      <alignment horizontal="right"/>
    </xf>
    <xf numFmtId="0" fontId="15" fillId="0" borderId="28" xfId="1" applyNumberFormat="1" applyFont="1" applyFill="1" applyBorder="1" applyAlignment="1">
      <alignment horizontal="center" vertical="center" wrapText="1"/>
    </xf>
    <xf numFmtId="0" fontId="15" fillId="2" borderId="28" xfId="1" applyNumberFormat="1" applyFont="1" applyFill="1" applyBorder="1" applyAlignment="1">
      <alignment horizontal="center" vertical="center" wrapText="1"/>
    </xf>
    <xf numFmtId="0" fontId="19" fillId="0" borderId="30" xfId="1" applyNumberFormat="1" applyFont="1" applyFill="1" applyBorder="1" applyAlignment="1">
      <alignment horizontal="center" vertical="center"/>
    </xf>
    <xf numFmtId="169" fontId="15" fillId="0" borderId="34" xfId="1" applyNumberFormat="1" applyFont="1" applyFill="1" applyBorder="1" applyAlignment="1">
      <alignment horizontal="center" vertical="center"/>
    </xf>
    <xf numFmtId="169" fontId="15" fillId="0" borderId="28" xfId="1" applyNumberFormat="1" applyFont="1" applyFill="1" applyBorder="1" applyAlignment="1">
      <alignment horizontal="center" vertical="center"/>
    </xf>
    <xf numFmtId="169" fontId="15" fillId="0" borderId="29" xfId="1" applyNumberFormat="1" applyFont="1" applyFill="1" applyBorder="1" applyAlignment="1">
      <alignment horizontal="center" vertical="center"/>
    </xf>
    <xf numFmtId="169" fontId="15" fillId="0" borderId="35" xfId="1" applyNumberFormat="1" applyFont="1" applyFill="1" applyBorder="1" applyAlignment="1">
      <alignment horizontal="center" vertical="center"/>
    </xf>
    <xf numFmtId="169" fontId="15" fillId="0" borderId="31" xfId="1" applyNumberFormat="1" applyFont="1" applyFill="1" applyBorder="1" applyAlignment="1">
      <alignment horizontal="center" vertical="center"/>
    </xf>
    <xf numFmtId="0" fontId="15" fillId="0" borderId="28" xfId="1" applyNumberFormat="1" applyFont="1" applyFill="1" applyBorder="1" applyAlignment="1">
      <alignment horizontal="left" vertical="center"/>
    </xf>
    <xf numFmtId="0" fontId="12" fillId="0" borderId="0" xfId="1" applyNumberFormat="1" applyFont="1" applyFill="1" applyBorder="1" applyAlignment="1">
      <alignment horizontal="center"/>
    </xf>
    <xf numFmtId="0" fontId="12" fillId="0" borderId="0" xfId="1" applyNumberFormat="1" applyFont="1" applyFill="1" applyBorder="1" applyAlignment="1">
      <alignment horizontal="left" vertical="center"/>
    </xf>
    <xf numFmtId="0" fontId="15" fillId="0" borderId="29" xfId="1" applyNumberFormat="1" applyFont="1" applyFill="1" applyBorder="1" applyAlignment="1">
      <alignment horizontal="center" vertical="center" textRotation="90" wrapText="1"/>
    </xf>
    <xf numFmtId="0" fontId="15" fillId="0" borderId="30" xfId="1" applyNumberFormat="1" applyFont="1" applyFill="1" applyBorder="1" applyAlignment="1">
      <alignment horizontal="center" vertical="center" wrapText="1"/>
    </xf>
    <xf numFmtId="167" fontId="15" fillId="0" borderId="28" xfId="1" applyNumberFormat="1" applyFont="1" applyFill="1" applyBorder="1" applyAlignment="1">
      <alignment horizontal="center" vertical="center"/>
    </xf>
    <xf numFmtId="169" fontId="15" fillId="2" borderId="28" xfId="1" applyNumberFormat="1" applyFont="1" applyFill="1" applyBorder="1" applyAlignment="1">
      <alignment horizontal="center" vertical="center"/>
    </xf>
    <xf numFmtId="167" fontId="15" fillId="2" borderId="28" xfId="1" applyNumberFormat="1" applyFont="1" applyFill="1" applyBorder="1" applyAlignment="1">
      <alignment horizontal="center" vertical="center"/>
    </xf>
    <xf numFmtId="2" fontId="16" fillId="0" borderId="28" xfId="1" applyNumberFormat="1" applyFont="1" applyFill="1" applyBorder="1" applyAlignment="1">
      <alignment horizontal="center"/>
    </xf>
    <xf numFmtId="1" fontId="15" fillId="0" borderId="7" xfId="1" applyNumberFormat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right"/>
    </xf>
    <xf numFmtId="0" fontId="15" fillId="0" borderId="7" xfId="1" applyFont="1" applyFill="1" applyBorder="1" applyAlignment="1">
      <alignment horizontal="center" vertical="center" wrapText="1"/>
    </xf>
    <xf numFmtId="0" fontId="15" fillId="2" borderId="7" xfId="1" applyFont="1" applyFill="1" applyBorder="1" applyAlignment="1">
      <alignment horizontal="center" vertical="center" wrapText="1"/>
    </xf>
    <xf numFmtId="49" fontId="15" fillId="0" borderId="7" xfId="1" applyNumberFormat="1" applyFont="1" applyFill="1" applyBorder="1" applyAlignment="1">
      <alignment horizontal="center" vertical="center" wrapText="1"/>
    </xf>
    <xf numFmtId="0" fontId="15" fillId="0" borderId="7" xfId="1" applyFont="1" applyFill="1" applyBorder="1" applyAlignment="1">
      <alignment horizontal="center" vertical="center" textRotation="90" wrapText="1"/>
    </xf>
    <xf numFmtId="2" fontId="16" fillId="0" borderId="19" xfId="1" applyNumberFormat="1" applyFont="1" applyFill="1" applyBorder="1" applyAlignment="1">
      <alignment horizontal="center"/>
    </xf>
    <xf numFmtId="0" fontId="12" fillId="0" borderId="0" xfId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center"/>
    </xf>
    <xf numFmtId="0" fontId="29" fillId="0" borderId="0" xfId="1" applyNumberFormat="1" applyFont="1" applyBorder="1" applyAlignment="1">
      <alignment horizontal="center"/>
    </xf>
    <xf numFmtId="0" fontId="30" fillId="0" borderId="20" xfId="1" applyNumberFormat="1" applyFont="1" applyBorder="1" applyAlignment="1">
      <alignment horizontal="left"/>
    </xf>
    <xf numFmtId="0" fontId="30" fillId="0" borderId="23" xfId="1" applyNumberFormat="1" applyFont="1" applyBorder="1" applyAlignment="1">
      <alignment horizontal="left"/>
    </xf>
    <xf numFmtId="0" fontId="29" fillId="0" borderId="23" xfId="1" applyNumberFormat="1" applyFont="1" applyBorder="1" applyAlignment="1">
      <alignment horizontal="left"/>
    </xf>
    <xf numFmtId="0" fontId="32" fillId="0" borderId="7" xfId="1" applyNumberFormat="1" applyFont="1" applyBorder="1" applyAlignment="1">
      <alignment horizontal="center" vertical="center"/>
    </xf>
    <xf numFmtId="0" fontId="30" fillId="0" borderId="7" xfId="1" applyNumberFormat="1" applyFont="1" applyBorder="1" applyAlignment="1">
      <alignment horizontal="center"/>
    </xf>
    <xf numFmtId="1" fontId="30" fillId="0" borderId="7" xfId="1" applyNumberFormat="1" applyFont="1" applyBorder="1" applyAlignment="1">
      <alignment horizontal="center"/>
    </xf>
    <xf numFmtId="1" fontId="32" fillId="0" borderId="7" xfId="1" applyNumberFormat="1" applyFont="1" applyBorder="1" applyAlignment="1">
      <alignment horizontal="center" vertical="center"/>
    </xf>
    <xf numFmtId="1" fontId="30" fillId="2" borderId="7" xfId="1" applyNumberFormat="1" applyFont="1" applyFill="1" applyBorder="1" applyAlignment="1">
      <alignment horizontal="center"/>
    </xf>
    <xf numFmtId="1" fontId="32" fillId="2" borderId="7" xfId="1" applyNumberFormat="1" applyFont="1" applyFill="1" applyBorder="1" applyAlignment="1">
      <alignment horizontal="center" vertical="center"/>
    </xf>
    <xf numFmtId="1" fontId="30" fillId="0" borderId="25" xfId="1" applyNumberFormat="1" applyFont="1" applyBorder="1" applyAlignment="1">
      <alignment horizontal="center"/>
    </xf>
    <xf numFmtId="1" fontId="30" fillId="2" borderId="25" xfId="1" applyNumberFormat="1" applyFont="1" applyFill="1" applyBorder="1" applyAlignment="1">
      <alignment horizontal="center"/>
    </xf>
    <xf numFmtId="0" fontId="30" fillId="2" borderId="7" xfId="1" applyNumberFormat="1" applyFont="1" applyFill="1" applyBorder="1" applyAlignment="1">
      <alignment horizontal="center"/>
    </xf>
    <xf numFmtId="0" fontId="32" fillId="2" borderId="7" xfId="1" applyNumberFormat="1" applyFont="1" applyFill="1" applyBorder="1" applyAlignment="1">
      <alignment horizontal="center" vertical="center"/>
    </xf>
    <xf numFmtId="1" fontId="32" fillId="2" borderId="14" xfId="1" applyNumberFormat="1" applyFont="1" applyFill="1" applyBorder="1" applyAlignment="1">
      <alignment horizontal="center" vertical="center"/>
    </xf>
    <xf numFmtId="1" fontId="32" fillId="0" borderId="13" xfId="1" applyNumberFormat="1" applyFont="1" applyBorder="1" applyAlignment="1">
      <alignment horizontal="center" vertical="center"/>
    </xf>
    <xf numFmtId="170" fontId="2" fillId="0" borderId="4" xfId="0" applyNumberFormat="1" applyFont="1" applyBorder="1" applyAlignment="1" applyProtection="1">
      <alignment horizontal="center" vertical="center" wrapText="1" shrinkToFit="1" readingOrder="1"/>
    </xf>
    <xf numFmtId="168" fontId="2" fillId="0" borderId="4" xfId="0" applyNumberFormat="1" applyFont="1" applyBorder="1" applyAlignment="1" applyProtection="1">
      <alignment horizontal="right" vertical="center" wrapText="1" shrinkToFit="1" readingOrder="1"/>
    </xf>
    <xf numFmtId="169" fontId="2" fillId="0" borderId="4" xfId="0" applyNumberFormat="1" applyFont="1" applyBorder="1" applyAlignment="1" applyProtection="1">
      <alignment horizontal="right" vertical="center" wrapText="1" shrinkToFit="1" readingOrder="1"/>
    </xf>
    <xf numFmtId="171" fontId="2" fillId="0" borderId="4" xfId="0" applyNumberFormat="1" applyFont="1" applyBorder="1" applyAlignment="1" applyProtection="1">
      <alignment horizontal="right" vertical="center" wrapText="1" shrinkToFit="1" readingOrder="1"/>
    </xf>
    <xf numFmtId="0" fontId="8" fillId="0" borderId="0" xfId="0" applyNumberFormat="1" applyFont="1" applyAlignment="1" applyProtection="1">
      <alignment horizontal="left" vertical="top" wrapText="1" shrinkToFit="1" readingOrder="1"/>
    </xf>
    <xf numFmtId="170" fontId="2" fillId="0" borderId="5" xfId="0" applyNumberFormat="1" applyFont="1" applyBorder="1" applyAlignment="1" applyProtection="1">
      <alignment horizontal="center" vertical="center" wrapText="1" shrinkToFit="1" readingOrder="1"/>
    </xf>
    <xf numFmtId="171" fontId="2" fillId="0" borderId="4" xfId="0" applyNumberFormat="1" applyFont="1" applyBorder="1" applyAlignment="1" applyProtection="1">
      <alignment horizontal="center" vertical="center" wrapText="1" shrinkToFit="1" readingOrder="1"/>
    </xf>
    <xf numFmtId="0" fontId="2" fillId="0" borderId="5" xfId="0" applyNumberFormat="1" applyFont="1" applyBorder="1" applyAlignment="1" applyProtection="1">
      <alignment horizontal="center" vertical="center" wrapText="1" shrinkToFit="1" readingOrder="1"/>
    </xf>
    <xf numFmtId="174" fontId="4" fillId="0" borderId="0" xfId="0" applyNumberFormat="1" applyFont="1" applyAlignment="1" applyProtection="1">
      <alignment horizontal="left" vertical="top" wrapText="1" shrinkToFit="1" readingOrder="1"/>
    </xf>
    <xf numFmtId="0" fontId="4" fillId="0" borderId="0" xfId="0" applyNumberFormat="1" applyFont="1" applyAlignment="1" applyProtection="1">
      <alignment horizontal="left" vertical="top" wrapText="1" shrinkToFit="1" readingOrder="1"/>
    </xf>
    <xf numFmtId="0" fontId="2" fillId="0" borderId="0" xfId="0" applyNumberFormat="1" applyFont="1" applyAlignment="1" applyProtection="1">
      <alignment horizontal="left" vertical="center" wrapText="1" shrinkToFit="1" readingOrder="1"/>
    </xf>
    <xf numFmtId="169" fontId="4" fillId="0" borderId="0" xfId="0" applyNumberFormat="1" applyFont="1" applyAlignment="1" applyProtection="1">
      <alignment horizontal="left" vertical="top" wrapText="1" shrinkToFit="1" readingOrder="1"/>
    </xf>
    <xf numFmtId="172" fontId="4" fillId="0" borderId="0" xfId="0" applyNumberFormat="1" applyFont="1" applyAlignment="1" applyProtection="1">
      <alignment horizontal="left" vertical="top" wrapText="1" shrinkToFit="1" readingOrder="1"/>
    </xf>
    <xf numFmtId="173" fontId="4" fillId="0" borderId="0" xfId="0" applyNumberFormat="1" applyFont="1" applyAlignment="1" applyProtection="1">
      <alignment horizontal="left" vertical="top" wrapText="1" shrinkToFit="1" readingOrder="1"/>
    </xf>
    <xf numFmtId="0" fontId="2" fillId="0" borderId="4" xfId="0" applyNumberFormat="1" applyFont="1" applyBorder="1" applyAlignment="1" applyProtection="1">
      <alignment horizontal="center" vertical="center" wrapText="1" shrinkToFit="1" readingOrder="1"/>
    </xf>
    <xf numFmtId="0" fontId="2" fillId="0" borderId="4" xfId="0" applyNumberFormat="1" applyFont="1" applyBorder="1" applyAlignment="1" applyProtection="1">
      <alignment horizontal="right" vertical="center" wrapText="1" shrinkToFit="1" readingOrder="1"/>
    </xf>
    <xf numFmtId="1" fontId="7" fillId="0" borderId="4" xfId="0" applyNumberFormat="1" applyFont="1" applyBorder="1" applyAlignment="1" applyProtection="1">
      <alignment horizontal="right" vertical="center" wrapText="1" shrinkToFit="1" readingOrder="1"/>
    </xf>
    <xf numFmtId="2" fontId="7" fillId="0" borderId="4" xfId="0" applyNumberFormat="1" applyFont="1" applyBorder="1" applyAlignment="1" applyProtection="1">
      <alignment horizontal="right" vertical="center" wrapText="1" shrinkToFit="1" readingOrder="1"/>
    </xf>
    <xf numFmtId="169" fontId="7" fillId="0" borderId="4" xfId="0" applyNumberFormat="1" applyFont="1" applyBorder="1" applyAlignment="1" applyProtection="1">
      <alignment horizontal="right" vertical="center" wrapText="1" shrinkToFit="1" readingOrder="1"/>
    </xf>
    <xf numFmtId="0" fontId="3" fillId="0" borderId="0" xfId="0" applyNumberFormat="1" applyFont="1" applyAlignment="1" applyProtection="1">
      <alignment horizontal="left" vertical="center" wrapText="1" shrinkToFit="1" readingOrder="1"/>
    </xf>
    <xf numFmtId="49" fontId="2" fillId="0" borderId="6" xfId="0" applyNumberFormat="1" applyFont="1" applyBorder="1" applyAlignment="1" applyProtection="1">
      <alignment horizontal="center" vertical="center" wrapText="1" shrinkToFit="1" readingOrder="1"/>
    </xf>
    <xf numFmtId="0" fontId="2" fillId="0" borderId="6" xfId="0" applyNumberFormat="1" applyFont="1" applyBorder="1" applyAlignment="1" applyProtection="1">
      <alignment horizontal="center" vertical="center" wrapText="1" shrinkToFit="1" readingOrder="1"/>
    </xf>
    <xf numFmtId="0" fontId="2" fillId="0" borderId="2" xfId="0" applyNumberFormat="1" applyFont="1" applyBorder="1" applyAlignment="1" applyProtection="1">
      <alignment horizontal="center" vertical="center" wrapText="1" shrinkToFit="1" readingOrder="1"/>
    </xf>
    <xf numFmtId="0" fontId="7" fillId="0" borderId="5" xfId="0" applyNumberFormat="1" applyFont="1" applyBorder="1" applyAlignment="1" applyProtection="1">
      <alignment horizontal="center" vertical="center" wrapText="1" shrinkToFit="1" readingOrder="1"/>
    </xf>
    <xf numFmtId="167" fontId="7" fillId="0" borderId="4" xfId="0" applyNumberFormat="1" applyFont="1" applyBorder="1" applyAlignment="1" applyProtection="1">
      <alignment horizontal="right" vertical="center" wrapText="1" shrinkToFit="1" readingOrder="1"/>
    </xf>
    <xf numFmtId="2" fontId="6" fillId="0" borderId="4" xfId="0" applyNumberFormat="1" applyFont="1" applyBorder="1" applyAlignment="1" applyProtection="1">
      <alignment horizontal="right" vertical="center" wrapText="1" shrinkToFit="1" readingOrder="1"/>
    </xf>
    <xf numFmtId="168" fontId="6" fillId="0" borderId="4" xfId="0" applyNumberFormat="1" applyFont="1" applyBorder="1" applyAlignment="1" applyProtection="1">
      <alignment horizontal="right" vertical="center" wrapText="1" shrinkToFit="1" readingOrder="1"/>
    </xf>
    <xf numFmtId="165" fontId="2" fillId="0" borderId="0" xfId="0" applyNumberFormat="1" applyFont="1" applyAlignment="1" applyProtection="1">
      <alignment horizontal="left" vertical="center" wrapText="1" shrinkToFit="1" readingOrder="1"/>
    </xf>
    <xf numFmtId="49" fontId="2" fillId="0" borderId="4" xfId="0" applyNumberFormat="1" applyFont="1" applyBorder="1" applyAlignment="1" applyProtection="1">
      <alignment horizontal="center" vertical="center" wrapText="1" shrinkToFit="1" readingOrder="1"/>
    </xf>
    <xf numFmtId="0" fontId="6" fillId="0" borderId="4" xfId="0" applyNumberFormat="1" applyFont="1" applyBorder="1" applyAlignment="1" applyProtection="1">
      <alignment horizontal="center" vertical="center" wrapText="1" shrinkToFit="1" readingOrder="1"/>
    </xf>
    <xf numFmtId="167" fontId="6" fillId="0" borderId="4" xfId="0" applyNumberFormat="1" applyFont="1" applyBorder="1" applyAlignment="1" applyProtection="1">
      <alignment horizontal="right" vertical="center" wrapText="1" shrinkToFit="1" readingOrder="1"/>
    </xf>
    <xf numFmtId="166" fontId="6" fillId="0" borderId="5" xfId="0" applyNumberFormat="1" applyFont="1" applyBorder="1" applyAlignment="1" applyProtection="1">
      <alignment horizontal="center" vertical="center" wrapText="1" shrinkToFit="1" readingOrder="1"/>
    </xf>
    <xf numFmtId="49" fontId="2" fillId="0" borderId="0" xfId="0" applyNumberFormat="1" applyFont="1" applyAlignment="1" applyProtection="1">
      <alignment horizontal="left" vertical="center" wrapText="1" shrinkToFit="1" readingOrder="1"/>
    </xf>
    <xf numFmtId="49" fontId="4" fillId="0" borderId="0" xfId="0" applyNumberFormat="1" applyFont="1" applyAlignment="1" applyProtection="1">
      <alignment horizontal="left" vertical="top" wrapText="1" shrinkToFit="1" readingOrder="1"/>
    </xf>
    <xf numFmtId="49" fontId="2" fillId="0" borderId="2" xfId="0" applyNumberFormat="1" applyFont="1" applyBorder="1" applyAlignment="1" applyProtection="1">
      <alignment horizontal="center" vertical="center" wrapText="1" shrinkToFit="1" readingOrder="1"/>
    </xf>
    <xf numFmtId="0" fontId="4" fillId="0" borderId="1" xfId="0" applyNumberFormat="1" applyFont="1" applyBorder="1" applyAlignment="1" applyProtection="1">
      <alignment horizontal="left" vertical="top" wrapText="1" shrinkToFit="1" readingOrder="1"/>
    </xf>
    <xf numFmtId="0" fontId="1" fillId="0" borderId="0" xfId="0" applyNumberFormat="1" applyFont="1" applyAlignment="1" applyProtection="1">
      <alignment horizontal="center" vertical="center" wrapText="1" shrinkToFit="1" readingOrder="1"/>
    </xf>
    <xf numFmtId="164" fontId="3" fillId="0" borderId="0" xfId="0" applyNumberFormat="1" applyFont="1" applyAlignment="1" applyProtection="1">
      <alignment horizontal="center" vertical="center" wrapText="1" shrinkToFit="1" readingOrder="1"/>
    </xf>
    <xf numFmtId="0" fontId="2" fillId="0" borderId="0" xfId="0" applyNumberFormat="1" applyFont="1" applyAlignment="1" applyProtection="1">
      <alignment horizontal="center" vertical="center" wrapText="1" shrinkToFit="1" readingOrder="1"/>
    </xf>
    <xf numFmtId="165" fontId="3" fillId="0" borderId="0" xfId="0" applyNumberFormat="1" applyFont="1" applyAlignment="1" applyProtection="1">
      <alignment horizontal="center" vertical="center" wrapText="1" shrinkToFit="1" readingOrder="1"/>
    </xf>
    <xf numFmtId="0" fontId="5" fillId="0" borderId="3" xfId="0" applyNumberFormat="1" applyFont="1" applyBorder="1" applyAlignment="1" applyProtection="1">
      <alignment horizontal="center" wrapText="1" shrinkToFit="1" readingOrder="1"/>
    </xf>
    <xf numFmtId="0" fontId="5" fillId="0" borderId="5" xfId="0" applyNumberFormat="1" applyFont="1" applyBorder="1" applyAlignment="1" applyProtection="1">
      <alignment horizontal="center" vertical="center" wrapText="1" shrinkToFit="1" readingOrder="1"/>
    </xf>
    <xf numFmtId="168" fontId="2" fillId="9" borderId="4" xfId="0" applyNumberFormat="1" applyFont="1" applyFill="1" applyBorder="1" applyAlignment="1" applyProtection="1">
      <alignment horizontal="right" vertical="center" wrapText="1" shrinkToFit="1" readingOrder="1"/>
    </xf>
    <xf numFmtId="169" fontId="4" fillId="9" borderId="0" xfId="0" applyNumberFormat="1" applyFont="1" applyFill="1" applyAlignment="1" applyProtection="1">
      <alignment horizontal="left" vertical="top" wrapText="1" shrinkToFit="1" readingOrder="1"/>
    </xf>
    <xf numFmtId="173" fontId="4" fillId="9" borderId="0" xfId="0" applyNumberFormat="1" applyFont="1" applyFill="1" applyAlignment="1" applyProtection="1">
      <alignment horizontal="left" vertical="top" wrapText="1" shrinkToFit="1" readingOrder="1"/>
    </xf>
    <xf numFmtId="174" fontId="4" fillId="9" borderId="0" xfId="0" applyNumberFormat="1" applyFont="1" applyFill="1" applyAlignment="1" applyProtection="1">
      <alignment horizontal="left" vertical="top" wrapText="1" shrinkToFit="1" readingOrder="1"/>
    </xf>
    <xf numFmtId="0" fontId="54" fillId="0" borderId="0" xfId="0" applyNumberFormat="1" applyFont="1" applyAlignment="1" applyProtection="1">
      <alignment horizontal="left" vertical="top" wrapText="1" shrinkToFit="1" readingOrder="1"/>
    </xf>
    <xf numFmtId="2" fontId="6" fillId="9" borderId="4" xfId="0" applyNumberFormat="1" applyFont="1" applyFill="1" applyBorder="1" applyAlignment="1" applyProtection="1">
      <alignment horizontal="right" vertical="center" wrapText="1" shrinkToFit="1" readingOrder="1"/>
    </xf>
    <xf numFmtId="0" fontId="0" fillId="0" borderId="0" xfId="0" applyAlignment="1"/>
    <xf numFmtId="0" fontId="51" fillId="0" borderId="0" xfId="0" applyNumberFormat="1" applyFont="1" applyAlignment="1" applyProtection="1">
      <alignment horizontal="left" vertical="top" wrapText="1" shrinkToFit="1" readingOrder="1"/>
    </xf>
    <xf numFmtId="173" fontId="0" fillId="0" borderId="0" xfId="0" applyNumberFormat="1" applyAlignment="1"/>
    <xf numFmtId="173" fontId="0" fillId="0" borderId="0" xfId="0" applyNumberFormat="1" applyAlignment="1">
      <alignment horizontal="right" vertical="top"/>
    </xf>
    <xf numFmtId="168" fontId="4" fillId="0" borderId="0" xfId="0" applyNumberFormat="1" applyFont="1" applyAlignment="1" applyProtection="1">
      <alignment horizontal="left" vertical="top" wrapText="1" shrinkToFit="1" readingOrder="1"/>
    </xf>
    <xf numFmtId="2" fontId="2" fillId="0" borderId="4" xfId="0" applyNumberFormat="1" applyFont="1" applyBorder="1" applyAlignment="1" applyProtection="1">
      <alignment horizontal="right" vertical="center" wrapText="1" shrinkToFit="1" readingOrder="1"/>
    </xf>
    <xf numFmtId="0" fontId="0" fillId="0" borderId="0" xfId="0" applyAlignment="1">
      <alignment vertical="center" wrapText="1"/>
    </xf>
    <xf numFmtId="0" fontId="0" fillId="0" borderId="0" xfId="0" applyAlignment="1">
      <alignment horizontal="right"/>
    </xf>
    <xf numFmtId="49" fontId="51" fillId="9" borderId="0" xfId="0" applyNumberFormat="1" applyFont="1" applyFill="1" applyAlignment="1" applyProtection="1">
      <alignment horizontal="left" vertical="top" wrapText="1" shrinkToFit="1" readingOrder="1"/>
    </xf>
    <xf numFmtId="49" fontId="4" fillId="9" borderId="0" xfId="0" applyNumberFormat="1" applyFont="1" applyFill="1" applyAlignment="1" applyProtection="1">
      <alignment horizontal="left" vertical="top" wrapText="1" shrinkToFit="1" readingOrder="1"/>
    </xf>
    <xf numFmtId="0" fontId="0" fillId="0" borderId="0" xfId="0" applyAlignment="1">
      <alignment vertical="center"/>
    </xf>
    <xf numFmtId="168" fontId="6" fillId="9" borderId="4" xfId="0" applyNumberFormat="1" applyFont="1" applyFill="1" applyBorder="1" applyAlignment="1" applyProtection="1">
      <alignment horizontal="right" vertical="center" wrapText="1" shrinkToFit="1" readingOrder="1"/>
    </xf>
    <xf numFmtId="49" fontId="51" fillId="0" borderId="0" xfId="0" applyNumberFormat="1" applyFont="1" applyAlignment="1" applyProtection="1">
      <alignment horizontal="left" vertical="top" wrapText="1" shrinkToFit="1" readingOrder="1"/>
    </xf>
    <xf numFmtId="173" fontId="4" fillId="0" borderId="0" xfId="0" applyNumberFormat="1" applyFont="1" applyAlignment="1" applyProtection="1">
      <alignment vertical="top" wrapText="1" shrinkToFit="1" readingOrder="1"/>
    </xf>
    <xf numFmtId="168" fontId="0" fillId="0" borderId="0" xfId="0" applyNumberFormat="1" applyAlignment="1"/>
    <xf numFmtId="174" fontId="4" fillId="0" borderId="0" xfId="0" applyNumberFormat="1" applyFont="1" applyAlignment="1" applyProtection="1">
      <alignment vertical="top" wrapText="1" shrinkToFit="1" readingOrder="1"/>
    </xf>
    <xf numFmtId="168" fontId="51" fillId="0" borderId="0" xfId="0" applyNumberFormat="1" applyFont="1" applyAlignment="1" applyProtection="1">
      <alignment horizontal="left" vertical="top" wrapText="1" shrinkToFit="1" readingOrder="1"/>
    </xf>
    <xf numFmtId="17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4" fillId="0" borderId="0" xfId="0" applyNumberFormat="1" applyFont="1" applyAlignment="1" applyProtection="1">
      <alignment horizontal="center" vertical="top" wrapText="1" shrinkToFit="1" readingOrder="1"/>
    </xf>
    <xf numFmtId="169" fontId="6" fillId="0" borderId="4" xfId="0" applyNumberFormat="1" applyFont="1" applyBorder="1" applyAlignment="1" applyProtection="1">
      <alignment horizontal="right" vertical="center" wrapText="1" shrinkToFit="1" readingOrder="1"/>
    </xf>
    <xf numFmtId="167" fontId="7" fillId="0" borderId="4" xfId="0" applyNumberFormat="1" applyFont="1" applyBorder="1" applyAlignment="1" applyProtection="1">
      <alignment horizontal="center" vertical="center" wrapText="1" shrinkToFit="1" readingOrder="1"/>
    </xf>
    <xf numFmtId="167" fontId="6" fillId="0" borderId="4" xfId="0" applyNumberFormat="1" applyFont="1" applyBorder="1" applyAlignment="1" applyProtection="1">
      <alignment horizontal="center" vertical="center" wrapText="1" shrinkToFit="1" readingOrder="1"/>
    </xf>
    <xf numFmtId="0" fontId="5" fillId="0" borderId="4" xfId="0" applyNumberFormat="1" applyFont="1" applyBorder="1" applyAlignment="1" applyProtection="1">
      <alignment horizontal="center" vertical="center" wrapText="1" shrinkToFit="1" readingOrder="1"/>
    </xf>
    <xf numFmtId="175" fontId="2" fillId="0" borderId="4" xfId="0" applyNumberFormat="1" applyFont="1" applyBorder="1" applyAlignment="1" applyProtection="1">
      <alignment horizontal="center" vertical="center" wrapText="1" shrinkToFit="1" readingOrder="1"/>
    </xf>
    <xf numFmtId="166" fontId="2" fillId="0" borderId="0" xfId="0" applyNumberFormat="1" applyFont="1" applyAlignment="1" applyProtection="1">
      <alignment horizontal="left" vertical="center" wrapText="1" shrinkToFit="1" readingOrder="1"/>
    </xf>
    <xf numFmtId="174" fontId="0" fillId="0" borderId="0" xfId="0" applyNumberFormat="1" applyAlignment="1"/>
    <xf numFmtId="172" fontId="52" fillId="0" borderId="0" xfId="0" applyNumberFormat="1" applyFont="1" applyAlignment="1"/>
    <xf numFmtId="0" fontId="52" fillId="0" borderId="0" xfId="0" applyFont="1" applyAlignment="1"/>
    <xf numFmtId="0" fontId="27" fillId="2" borderId="0" xfId="14" applyFont="1" applyBorder="1" applyAlignment="1">
      <alignment horizontal="center" vertical="top" wrapText="1"/>
    </xf>
    <xf numFmtId="49" fontId="27" fillId="2" borderId="0" xfId="14" applyNumberFormat="1" applyFont="1" applyBorder="1" applyAlignment="1">
      <alignment horizontal="right" vertical="top" wrapText="1"/>
    </xf>
    <xf numFmtId="0" fontId="26" fillId="2" borderId="0" xfId="16" applyFont="1" applyBorder="1" applyAlignment="1">
      <alignment horizontal="left" vertical="top" wrapText="1"/>
    </xf>
    <xf numFmtId="0" fontId="27" fillId="2" borderId="0" xfId="17" applyFont="1" applyBorder="1" applyAlignment="1">
      <alignment horizontal="left" vertical="top" wrapText="1"/>
    </xf>
    <xf numFmtId="14" fontId="26" fillId="2" borderId="0" xfId="16" applyNumberFormat="1" applyFont="1" applyBorder="1" applyAlignment="1">
      <alignment horizontal="center" vertical="top" wrapText="1"/>
    </xf>
    <xf numFmtId="0" fontId="26" fillId="2" borderId="20" xfId="16" applyFont="1" applyBorder="1" applyAlignment="1">
      <alignment horizontal="left" vertical="center" wrapText="1"/>
    </xf>
    <xf numFmtId="0" fontId="26" fillId="2" borderId="7" xfId="3" applyFont="1" applyBorder="1" applyAlignment="1">
      <alignment horizontal="center" vertical="center" wrapText="1"/>
    </xf>
    <xf numFmtId="0" fontId="27" fillId="2" borderId="7" xfId="21" applyFont="1" applyBorder="1" applyAlignment="1">
      <alignment horizontal="center" vertical="center" wrapText="1"/>
    </xf>
    <xf numFmtId="0" fontId="26" fillId="2" borderId="7" xfId="3" applyFont="1" applyBorder="1" applyAlignment="1">
      <alignment horizontal="center" wrapText="1"/>
    </xf>
    <xf numFmtId="0" fontId="27" fillId="2" borderId="7" xfId="21" applyFont="1" applyBorder="1" applyAlignment="1">
      <alignment horizontal="center" wrapText="1"/>
    </xf>
    <xf numFmtId="0" fontId="49" fillId="0" borderId="7" xfId="26" applyFont="1" applyBorder="1" applyAlignment="1">
      <alignment horizontal="center" wrapText="1"/>
    </xf>
    <xf numFmtId="0" fontId="28" fillId="0" borderId="7" xfId="26" applyFont="1" applyBorder="1" applyAlignment="1">
      <alignment horizontal="center" wrapText="1"/>
    </xf>
    <xf numFmtId="14" fontId="28" fillId="0" borderId="7" xfId="26" applyNumberFormat="1" applyFont="1" applyBorder="1" applyAlignment="1">
      <alignment horizontal="center" wrapText="1"/>
    </xf>
    <xf numFmtId="2" fontId="28" fillId="0" borderId="7" xfId="26" applyNumberFormat="1" applyFont="1" applyBorder="1" applyAlignment="1">
      <alignment horizontal="center" wrapText="1"/>
    </xf>
    <xf numFmtId="169" fontId="28" fillId="0" borderId="7" xfId="26" applyNumberFormat="1" applyFont="1" applyBorder="1" applyAlignment="1">
      <alignment horizontal="center" wrapText="1"/>
    </xf>
    <xf numFmtId="14" fontId="26" fillId="2" borderId="7" xfId="4" applyNumberFormat="1" applyFont="1" applyBorder="1" applyAlignment="1">
      <alignment horizontal="center" vertical="top" wrapText="1"/>
    </xf>
    <xf numFmtId="169" fontId="26" fillId="2" borderId="24" xfId="20" applyNumberFormat="1" applyFont="1" applyBorder="1" applyAlignment="1">
      <alignment horizontal="center" vertical="center" wrapText="1"/>
    </xf>
    <xf numFmtId="169" fontId="26" fillId="2" borderId="24" xfId="13" applyNumberFormat="1" applyFont="1" applyBorder="1" applyAlignment="1">
      <alignment horizontal="center" vertical="center" wrapText="1"/>
    </xf>
    <xf numFmtId="169" fontId="27" fillId="2" borderId="24" xfId="6" applyNumberFormat="1" applyFont="1" applyBorder="1" applyAlignment="1">
      <alignment horizontal="center" vertical="center" wrapText="1"/>
    </xf>
    <xf numFmtId="0" fontId="27" fillId="2" borderId="24" xfId="23" applyFont="1" applyBorder="1" applyAlignment="1">
      <alignment horizontal="center" vertical="center" wrapText="1"/>
    </xf>
    <xf numFmtId="0" fontId="26" fillId="2" borderId="7" xfId="18" applyFont="1" applyBorder="1" applyAlignment="1">
      <alignment horizontal="center" vertical="center" wrapText="1"/>
    </xf>
    <xf numFmtId="0" fontId="26" fillId="2" borderId="7" xfId="22" applyFont="1" applyBorder="1" applyAlignment="1">
      <alignment horizontal="center" vertical="center" wrapText="1"/>
    </xf>
    <xf numFmtId="0" fontId="26" fillId="2" borderId="7" xfId="5" applyFont="1" applyBorder="1" applyAlignment="1">
      <alignment horizontal="center" vertical="center" wrapText="1"/>
    </xf>
    <xf numFmtId="0" fontId="26" fillId="2" borderId="7" xfId="7" applyFont="1" applyBorder="1" applyAlignment="1">
      <alignment horizontal="center" vertical="center" wrapText="1"/>
    </xf>
    <xf numFmtId="167" fontId="50" fillId="2" borderId="24" xfId="20" applyNumberFormat="1" applyFont="1" applyBorder="1" applyAlignment="1">
      <alignment horizontal="center" vertical="center" wrapText="1"/>
    </xf>
    <xf numFmtId="0" fontId="28" fillId="0" borderId="38" xfId="26" applyFont="1" applyBorder="1" applyAlignment="1">
      <alignment wrapText="1"/>
    </xf>
    <xf numFmtId="0" fontId="27" fillId="2" borderId="24" xfId="10" applyFont="1" applyBorder="1" applyAlignment="1">
      <alignment horizontal="center" vertical="top" wrapText="1"/>
    </xf>
    <xf numFmtId="167" fontId="26" fillId="2" borderId="7" xfId="9" applyNumberFormat="1" applyBorder="1" applyAlignment="1">
      <alignment horizontal="center" vertical="center" wrapText="1"/>
    </xf>
    <xf numFmtId="0" fontId="26" fillId="2" borderId="0" xfId="8" applyBorder="1" applyAlignment="1">
      <alignment horizontal="left" vertical="top" wrapText="1"/>
    </xf>
    <xf numFmtId="0" fontId="26" fillId="2" borderId="0" xfId="8" applyFont="1" applyBorder="1" applyAlignment="1">
      <alignment horizontal="left" vertical="top" wrapText="1"/>
    </xf>
    <xf numFmtId="169" fontId="27" fillId="2" borderId="0" xfId="11" applyNumberFormat="1" applyBorder="1" applyAlignment="1">
      <alignment horizontal="right" vertical="top" wrapText="1"/>
    </xf>
    <xf numFmtId="0" fontId="27" fillId="2" borderId="0" xfId="12" applyFont="1" applyBorder="1" applyAlignment="1">
      <alignment horizontal="left" vertical="top" wrapText="1"/>
    </xf>
    <xf numFmtId="2" fontId="27" fillId="2" borderId="0" xfId="11" applyNumberFormat="1" applyBorder="1" applyAlignment="1">
      <alignment horizontal="right" vertical="top" wrapText="1"/>
    </xf>
    <xf numFmtId="169" fontId="26" fillId="2" borderId="0" xfId="11" applyNumberFormat="1" applyFont="1" applyBorder="1" applyAlignment="1">
      <alignment horizontal="right" vertical="top" wrapText="1"/>
    </xf>
    <xf numFmtId="0" fontId="26" fillId="2" borderId="0" xfId="12" applyFont="1" applyBorder="1" applyAlignment="1">
      <alignment horizontal="left" vertical="top" wrapText="1"/>
    </xf>
    <xf numFmtId="0" fontId="26" fillId="2" borderId="0" xfId="24" applyFont="1" applyBorder="1" applyAlignment="1">
      <alignment horizontal="left" vertical="top" wrapText="1"/>
    </xf>
    <xf numFmtId="0" fontId="26" fillId="0" borderId="0" xfId="26" applyFont="1" applyBorder="1" applyAlignment="1">
      <alignment horizontal="left" vertical="top" wrapText="1"/>
    </xf>
    <xf numFmtId="14" fontId="26" fillId="0" borderId="0" xfId="26" applyNumberFormat="1" applyFont="1" applyBorder="1" applyAlignment="1">
      <alignment horizontal="left" vertical="top" wrapText="1"/>
    </xf>
    <xf numFmtId="0" fontId="26" fillId="2" borderId="0" xfId="16" applyFont="1" applyFill="1" applyBorder="1" applyAlignment="1">
      <alignment horizontal="left" vertical="top" wrapText="1"/>
    </xf>
    <xf numFmtId="0" fontId="27" fillId="2" borderId="7" xfId="21" applyFont="1" applyFill="1" applyBorder="1" applyAlignment="1">
      <alignment horizontal="center" vertical="center" wrapText="1"/>
    </xf>
    <xf numFmtId="0" fontId="28" fillId="0" borderId="24" xfId="26" applyFont="1" applyBorder="1" applyAlignment="1">
      <alignment horizontal="center" wrapText="1"/>
    </xf>
    <xf numFmtId="169" fontId="28" fillId="2" borderId="24" xfId="26" applyNumberFormat="1" applyFont="1" applyFill="1" applyBorder="1" applyAlignment="1">
      <alignment horizontal="center" wrapText="1"/>
    </xf>
    <xf numFmtId="14" fontId="26" fillId="2" borderId="13" xfId="4" applyNumberFormat="1" applyFont="1" applyBorder="1" applyAlignment="1">
      <alignment horizontal="center" vertical="top" wrapText="1"/>
    </xf>
    <xf numFmtId="169" fontId="26" fillId="2" borderId="36" xfId="20" applyNumberFormat="1" applyBorder="1" applyAlignment="1">
      <alignment horizontal="center" vertical="center" wrapText="1"/>
    </xf>
    <xf numFmtId="169" fontId="26" fillId="2" borderId="37" xfId="20" applyNumberFormat="1" applyBorder="1" applyAlignment="1">
      <alignment horizontal="center" vertical="center" wrapText="1"/>
    </xf>
    <xf numFmtId="169" fontId="26" fillId="2" borderId="19" xfId="13" applyNumberFormat="1" applyFont="1" applyBorder="1" applyAlignment="1">
      <alignment horizontal="center" vertical="center" wrapText="1"/>
    </xf>
    <xf numFmtId="169" fontId="27" fillId="2" borderId="19" xfId="6" applyNumberFormat="1" applyFill="1" applyBorder="1" applyAlignment="1">
      <alignment horizontal="center" vertical="center" wrapText="1"/>
    </xf>
    <xf numFmtId="0" fontId="27" fillId="2" borderId="19" xfId="23" applyFont="1" applyBorder="1" applyAlignment="1">
      <alignment horizontal="center" vertical="center" wrapText="1"/>
    </xf>
    <xf numFmtId="0" fontId="26" fillId="2" borderId="25" xfId="22" applyFont="1" applyBorder="1" applyAlignment="1">
      <alignment horizontal="center" vertical="center" wrapText="1"/>
    </xf>
    <xf numFmtId="0" fontId="26" fillId="2" borderId="25" xfId="5" applyFont="1" applyBorder="1" applyAlignment="1">
      <alignment horizontal="center" vertical="center" wrapText="1"/>
    </xf>
    <xf numFmtId="0" fontId="26" fillId="2" borderId="25" xfId="7" applyFont="1" applyBorder="1" applyAlignment="1">
      <alignment horizontal="center" vertical="center" wrapText="1"/>
    </xf>
    <xf numFmtId="167" fontId="26" fillId="2" borderId="24" xfId="20" applyNumberFormat="1" applyBorder="1" applyAlignment="1">
      <alignment horizontal="center" vertical="center" wrapText="1"/>
    </xf>
    <xf numFmtId="0" fontId="48" fillId="0" borderId="0" xfId="26" applyFont="1" applyFill="1" applyBorder="1" applyAlignment="1">
      <alignment wrapText="1"/>
    </xf>
    <xf numFmtId="167" fontId="26" fillId="2" borderId="25" xfId="9" applyNumberFormat="1" applyBorder="1" applyAlignment="1">
      <alignment horizontal="center" vertical="top" wrapText="1"/>
    </xf>
  </cellXfs>
  <cellStyles count="28">
    <cellStyle name="S0" xfId="3"/>
    <cellStyle name="S1" xfId="4"/>
    <cellStyle name="S10" xfId="5"/>
    <cellStyle name="S11" xfId="6"/>
    <cellStyle name="S12" xfId="7"/>
    <cellStyle name="S13" xfId="8"/>
    <cellStyle name="S14" xfId="9"/>
    <cellStyle name="S15" xfId="10"/>
    <cellStyle name="S16" xfId="11"/>
    <cellStyle name="S17" xfId="12"/>
    <cellStyle name="S18" xfId="13"/>
    <cellStyle name="S19" xfId="14"/>
    <cellStyle name="S2" xfId="15"/>
    <cellStyle name="S20" xfId="16"/>
    <cellStyle name="S21" xfId="17"/>
    <cellStyle name="S3" xfId="18"/>
    <cellStyle name="S4" xfId="19"/>
    <cellStyle name="S5" xfId="20"/>
    <cellStyle name="S6" xfId="21"/>
    <cellStyle name="S7" xfId="22"/>
    <cellStyle name="S8" xfId="23"/>
    <cellStyle name="S9" xfId="24"/>
    <cellStyle name="Обычный" xfId="0" builtinId="0"/>
    <cellStyle name="Обычный 2" xfId="25"/>
    <cellStyle name="Обычный 2 2" xfId="26"/>
    <cellStyle name="Обычный 2 3" xfId="1"/>
    <cellStyle name="Обычный 3" xfId="2"/>
    <cellStyle name="Обычный 4" xfId="27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47</xdr:col>
      <xdr:colOff>0</xdr:colOff>
      <xdr:row>0</xdr:row>
      <xdr:rowOff>0</xdr:rowOff>
    </xdr:from>
    <xdr:to>
      <xdr:col>49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58</xdr:col>
      <xdr:colOff>638175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59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3</xdr:row>
      <xdr:rowOff>0</xdr:rowOff>
    </xdr:to>
    <xdr:pic>
      <xdr:nvPicPr>
        <xdr:cNvPr id="1025" name="Picture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  <xdr:twoCellAnchor editAs="oneCell">
    <xdr:from>
      <xdr:col>58</xdr:col>
      <xdr:colOff>0</xdr:colOff>
      <xdr:row>0</xdr:row>
      <xdr:rowOff>0</xdr:rowOff>
    </xdr:from>
    <xdr:to>
      <xdr:col>60</xdr:col>
      <xdr:colOff>0</xdr:colOff>
      <xdr:row>6</xdr:row>
      <xdr:rowOff>0</xdr:rowOff>
    </xdr:to>
    <xdr:pic>
      <xdr:nvPicPr>
        <xdr:cNvPr id="1026" name="Picture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prstGeom prst="rect">
          <a:avLst/>
        </a:prstGeom>
        <a:ln cmpd="sng">
          <a:noFill/>
          <a:miter lim="800000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fedorov/Desktop/&#1054;&#1090;&#1095;&#1077;&#1090;&#1099;%20&#1087;&#1086;%20&#1090;&#1077;&#1087;&#1083;&#1091;/2023/&#1058;&#1077;&#1087;&#1083;&#1086;&#1074;&#1072;&#1103;%20&#1101;&#1085;&#1077;&#1088;&#1075;&#1080;&#1103;%2006.2023/&#1058;&#1077;&#1087;&#1083;&#1086;&#1074;&#1072;&#1103;%20&#1101;&#1085;&#1077;&#1088;&#1075;&#1080;&#1103;%20&#1085;&#1077;%20&#1072;&#1074;&#1090;&#1086;&#1084;&#1072;&#1090;%2006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8;&#1077;&#1087;&#1083;&#1086;&#1074;&#1072;&#1103;%20&#1101;&#1085;&#1077;&#1088;&#1075;&#1080;&#1103;%2009.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34"/>
      <sheetName val="18"/>
      <sheetName val="6а"/>
      <sheetName val="6б"/>
      <sheetName val="Н2"/>
      <sheetName val="Н4"/>
      <sheetName val="Н6"/>
      <sheetName val="В1"/>
      <sheetName val="В2"/>
      <sheetName val="В3"/>
      <sheetName val="В4"/>
      <sheetName val="В6"/>
      <sheetName val="М1"/>
      <sheetName val="М3"/>
      <sheetName val="М2"/>
      <sheetName val="М4"/>
      <sheetName val="М6"/>
      <sheetName val="М8"/>
      <sheetName val="Т5"/>
      <sheetName val="Н11"/>
      <sheetName val="Н12"/>
      <sheetName val="Н13"/>
      <sheetName val="Н14"/>
      <sheetName val="Н15"/>
      <sheetName val="Н16"/>
      <sheetName val="Н10"/>
      <sheetName val="Р1А"/>
      <sheetName val="Р1"/>
      <sheetName val="Р2"/>
      <sheetName val="Р3А"/>
      <sheetName val="Р3"/>
      <sheetName val="Р4"/>
      <sheetName val="Р5"/>
      <sheetName val="Р6"/>
      <sheetName val="Р7"/>
      <sheetName val="Р8"/>
      <sheetName val="Р10"/>
      <sheetName val="П2"/>
      <sheetName val="П4"/>
      <sheetName val="Н12 офис"/>
      <sheetName val="Б-И"/>
      <sheetName val="Енот"/>
      <sheetName val="Совенок"/>
      <sheetName val="Школа"/>
      <sheetName val="Левушка"/>
      <sheetName val="храм"/>
      <sheetName val="Ц24а"/>
      <sheetName val="37 1-2"/>
      <sheetName val="37 3-4"/>
      <sheetName val="37 5-6"/>
      <sheetName val="7а"/>
      <sheetName val="Итого УК1шеф"/>
      <sheetName val="Никольский"/>
      <sheetName val="Проспект"/>
      <sheetName val="Полив"/>
      <sheetName val="ГВК лето"/>
      <sheetName val="ГВК зима"/>
      <sheetName val="Лист4"/>
    </sheetNames>
    <sheetDataSet>
      <sheetData sheetId="0">
        <row r="2">
          <cell r="P2" t="str">
            <v>июнь</v>
          </cell>
          <cell r="Q2" t="str">
            <v>2023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4">
          <cell r="R44" t="str">
            <v>В.А. Плотников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0">
          <cell r="B20">
            <v>334</v>
          </cell>
        </row>
      </sheetData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олив (2)"/>
      <sheetName val="Енот"/>
      <sheetName val="Н12 офис"/>
      <sheetName val="6А"/>
      <sheetName val="6Б"/>
      <sheetName val="18"/>
      <sheetName val="34"/>
      <sheetName val="37"/>
      <sheetName val="Т5"/>
      <sheetName val="В1"/>
      <sheetName val="В2"/>
      <sheetName val="В3"/>
      <sheetName val="В4"/>
      <sheetName val="В6"/>
      <sheetName val="М1"/>
      <sheetName val="М2"/>
      <sheetName val="М3"/>
      <sheetName val="М4"/>
      <sheetName val="М5 ДС Левушка"/>
      <sheetName val="М6"/>
      <sheetName val="М7 «Лицей Технополис&quot;"/>
      <sheetName val="М8"/>
      <sheetName val="Р1"/>
      <sheetName val="Р1А"/>
      <sheetName val="Р2"/>
      <sheetName val="Р3"/>
      <sheetName val="Р3А"/>
      <sheetName val="Р4"/>
      <sheetName val="Р5"/>
      <sheetName val="Р5а &quot;Совёнок&quot;"/>
      <sheetName val="Р6"/>
      <sheetName val="Р7"/>
      <sheetName val="Р8"/>
      <sheetName val="Р10"/>
      <sheetName val="Н2"/>
      <sheetName val="Н4"/>
      <sheetName val="Н6"/>
      <sheetName val="Н10"/>
      <sheetName val="Н11"/>
      <sheetName val="Н12"/>
      <sheetName val="Н13"/>
      <sheetName val="Н14"/>
      <sheetName val="Н15"/>
      <sheetName val="Н16"/>
      <sheetName val="П2"/>
      <sheetName val="П4"/>
      <sheetName val="Храм"/>
      <sheetName val="Проспект"/>
      <sheetName val="Никольский"/>
      <sheetName val="Полив"/>
    </sheetNames>
    <sheetDataSet>
      <sheetData sheetId="0"/>
      <sheetData sheetId="1"/>
      <sheetData sheetId="2">
        <row r="33">
          <cell r="S33" t="str">
            <v>Плотников В.А.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42"/>
  <sheetViews>
    <sheetView topLeftCell="A23" workbookViewId="0">
      <selection activeCell="Q41" sqref="Q4:Q41"/>
    </sheetView>
  </sheetViews>
  <sheetFormatPr defaultRowHeight="15"/>
  <cols>
    <col min="1" max="1" width="25.85546875" style="266" customWidth="1"/>
    <col min="2" max="2" width="9.85546875" style="266" customWidth="1"/>
    <col min="3" max="3" width="12" style="266" bestFit="1" customWidth="1"/>
    <col min="4" max="4" width="9.140625" style="266"/>
    <col min="5" max="5" width="11" style="266" customWidth="1"/>
    <col min="6" max="6" width="9.85546875" style="266" customWidth="1"/>
    <col min="7" max="7" width="9.140625" style="266"/>
    <col min="8" max="8" width="10.28515625" style="266" customWidth="1"/>
    <col min="9" max="9" width="9.140625" style="266"/>
    <col min="10" max="10" width="11.28515625" style="266" customWidth="1"/>
    <col min="11" max="11" width="9.140625" style="266"/>
    <col min="12" max="12" width="10.42578125" style="266" customWidth="1"/>
    <col min="13" max="13" width="11.42578125" style="266" customWidth="1"/>
    <col min="14" max="14" width="12.85546875" style="266" customWidth="1"/>
    <col min="15" max="15" width="46.42578125" style="266" customWidth="1"/>
    <col min="16" max="20" width="9.140625" style="266"/>
    <col min="21" max="21" width="9.140625" style="267"/>
    <col min="22" max="24" width="9.140625" style="268"/>
    <col min="25" max="25" width="22.42578125" style="266" customWidth="1"/>
    <col min="26" max="26" width="20" style="266" customWidth="1"/>
    <col min="27" max="27" width="15.85546875" style="266" customWidth="1"/>
    <col min="28" max="28" width="15.5703125" style="266" customWidth="1"/>
    <col min="29" max="29" width="13.5703125" style="266" customWidth="1"/>
    <col min="30" max="16384" width="9.140625" style="266"/>
  </cols>
  <sheetData>
    <row r="1" spans="1:31" ht="15.75">
      <c r="A1" s="440" t="s">
        <v>438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265" t="s">
        <v>280</v>
      </c>
      <c r="M1" s="437">
        <f>'6А'!AF3</f>
        <v>45281.999988425923</v>
      </c>
      <c r="N1" s="9" t="str">
        <f>'[1]34'!Q2</f>
        <v>2023</v>
      </c>
      <c r="O1" s="9"/>
      <c r="P1" s="9"/>
      <c r="Q1" s="97"/>
      <c r="R1" s="128"/>
    </row>
    <row r="2" spans="1:31">
      <c r="A2" s="441" t="s">
        <v>286</v>
      </c>
      <c r="B2" s="269"/>
      <c r="C2" s="442" t="s">
        <v>287</v>
      </c>
      <c r="D2" s="442"/>
      <c r="E2" s="442"/>
      <c r="F2" s="442"/>
      <c r="G2" s="442"/>
      <c r="H2" s="441" t="s">
        <v>288</v>
      </c>
      <c r="I2" s="441"/>
      <c r="J2" s="441"/>
      <c r="K2" s="441"/>
      <c r="L2" s="441"/>
      <c r="M2" s="452" t="s">
        <v>289</v>
      </c>
      <c r="N2" s="453" t="s">
        <v>290</v>
      </c>
      <c r="O2" s="269"/>
      <c r="P2" s="269"/>
      <c r="Q2" s="270"/>
      <c r="R2" s="271"/>
    </row>
    <row r="3" spans="1:31" ht="72" thickBot="1">
      <c r="A3" s="441"/>
      <c r="B3" s="272" t="s">
        <v>439</v>
      </c>
      <c r="C3" s="430" t="s">
        <v>293</v>
      </c>
      <c r="D3" s="273" t="s">
        <v>294</v>
      </c>
      <c r="E3" s="269" t="s">
        <v>295</v>
      </c>
      <c r="F3" s="272" t="s">
        <v>296</v>
      </c>
      <c r="G3" s="272" t="s">
        <v>297</v>
      </c>
      <c r="H3" s="269" t="s">
        <v>298</v>
      </c>
      <c r="I3" s="269" t="s">
        <v>299</v>
      </c>
      <c r="J3" s="269" t="s">
        <v>300</v>
      </c>
      <c r="K3" s="272" t="s">
        <v>301</v>
      </c>
      <c r="L3" s="272" t="s">
        <v>302</v>
      </c>
      <c r="M3" s="452"/>
      <c r="N3" s="453"/>
      <c r="O3" s="269" t="s">
        <v>440</v>
      </c>
      <c r="P3" s="269"/>
      <c r="Q3" s="274" t="s">
        <v>441</v>
      </c>
      <c r="R3" s="275" t="s">
        <v>442</v>
      </c>
      <c r="T3" s="276"/>
      <c r="U3" s="277" t="s">
        <v>443</v>
      </c>
      <c r="V3" s="278" t="s">
        <v>444</v>
      </c>
      <c r="W3" s="278" t="s">
        <v>445</v>
      </c>
      <c r="X3" s="278" t="s">
        <v>446</v>
      </c>
      <c r="Y3" s="276"/>
    </row>
    <row r="4" spans="1:31" ht="16.5" thickTop="1" thickBot="1">
      <c r="A4" s="279" t="s">
        <v>447</v>
      </c>
      <c r="B4" s="296">
        <v>4636.3</v>
      </c>
      <c r="C4" s="431">
        <f>'34'!U66</f>
        <v>91.662000000000006</v>
      </c>
      <c r="D4" s="429">
        <v>0.7</v>
      </c>
      <c r="E4" s="283">
        <f>C4+D4</f>
        <v>92.362000000000009</v>
      </c>
      <c r="F4" s="283">
        <f>E4-G4</f>
        <v>80.640368589478143</v>
      </c>
      <c r="G4" s="283">
        <f>'34'!U67</f>
        <v>11.721631410521866</v>
      </c>
      <c r="H4" s="283">
        <f>'34'!U71</f>
        <v>201.71453124284744</v>
      </c>
      <c r="I4" s="284"/>
      <c r="J4" s="285">
        <f>'34'!U73</f>
        <v>435.04589056968689</v>
      </c>
      <c r="K4" s="286">
        <f>Полив!B20</f>
        <v>0</v>
      </c>
      <c r="L4" s="283">
        <f t="shared" ref="L4:L23" si="0">J4-K4</f>
        <v>435.04589056968689</v>
      </c>
      <c r="M4" s="287">
        <f>H4+J4</f>
        <v>636.76042181253433</v>
      </c>
      <c r="N4" s="288"/>
      <c r="O4" s="289" t="s">
        <v>448</v>
      </c>
      <c r="P4" s="290" t="s">
        <v>309</v>
      </c>
      <c r="Q4" s="291">
        <f>J11</f>
        <v>942.18950009346008</v>
      </c>
      <c r="R4" s="292">
        <f>M4</f>
        <v>636.76042181253433</v>
      </c>
      <c r="T4" s="276"/>
      <c r="U4" s="307">
        <f>F4/B4*1000</f>
        <v>17.393259407173421</v>
      </c>
      <c r="V4" s="294">
        <f>H4/B4*1000</f>
        <v>43.507652922124848</v>
      </c>
      <c r="W4" s="294">
        <f>J4/B4*1000</f>
        <v>93.834715305240564</v>
      </c>
      <c r="X4" s="295">
        <f>V4/W4</f>
        <v>0.46366265172325827</v>
      </c>
      <c r="Y4" s="279" t="s">
        <v>447</v>
      </c>
    </row>
    <row r="5" spans="1:31" ht="23.25" thickTop="1">
      <c r="A5" s="279" t="s">
        <v>449</v>
      </c>
      <c r="B5" s="296">
        <v>7333.2</v>
      </c>
      <c r="C5" s="332">
        <f>'18'!U66</f>
        <v>195.72975640455093</v>
      </c>
      <c r="D5" s="282">
        <v>2.6</v>
      </c>
      <c r="E5" s="283">
        <f>C5+D5</f>
        <v>198.32975640455092</v>
      </c>
      <c r="F5" s="283">
        <f t="shared" ref="F5:F23" si="1">E5-G5</f>
        <v>169.37762999650772</v>
      </c>
      <c r="G5" s="283">
        <f>'18'!U67</f>
        <v>28.952126408043185</v>
      </c>
      <c r="H5" s="283">
        <f>'18'!U71</f>
        <v>498.22967489318853</v>
      </c>
      <c r="I5" s="297"/>
      <c r="J5" s="285">
        <f>'18'!U73</f>
        <v>760.95214068889618</v>
      </c>
      <c r="K5" s="286">
        <f>Полив!F20</f>
        <v>0</v>
      </c>
      <c r="L5" s="283">
        <f t="shared" si="0"/>
        <v>760.95214068889618</v>
      </c>
      <c r="M5" s="287">
        <f t="shared" ref="M5:M23" si="2">H5+J5</f>
        <v>1259.1818155820847</v>
      </c>
      <c r="N5" s="298" t="s">
        <v>560</v>
      </c>
      <c r="O5" s="299" t="s">
        <v>448</v>
      </c>
      <c r="P5" s="290" t="s">
        <v>450</v>
      </c>
      <c r="Q5" s="300">
        <f>H11</f>
        <v>415.0917501449585</v>
      </c>
      <c r="R5" s="292">
        <f t="shared" ref="R5:R23" si="3">M5</f>
        <v>1259.1818155820847</v>
      </c>
      <c r="T5" s="276"/>
      <c r="U5" s="293">
        <f t="shared" ref="U5:U24" si="4">F5/B5*1000</f>
        <v>23.097369497151</v>
      </c>
      <c r="V5" s="294">
        <f t="shared" ref="V5:V24" si="5">H5/B5*1000</f>
        <v>67.941645515353272</v>
      </c>
      <c r="W5" s="294">
        <f t="shared" ref="W5:W24" si="6">J5/B5*1000</f>
        <v>103.76808769553486</v>
      </c>
      <c r="X5" s="301">
        <f t="shared" ref="X5:X24" si="7">V5/W5</f>
        <v>0.65474508612609617</v>
      </c>
      <c r="Y5" s="279" t="s">
        <v>449</v>
      </c>
      <c r="Z5" s="426" t="s">
        <v>556</v>
      </c>
      <c r="AA5" s="426" t="s">
        <v>557</v>
      </c>
      <c r="AB5" s="426" t="s">
        <v>556</v>
      </c>
      <c r="AC5" s="426" t="s">
        <v>557</v>
      </c>
      <c r="AD5" s="426" t="s">
        <v>334</v>
      </c>
      <c r="AE5" s="426" t="s">
        <v>282</v>
      </c>
    </row>
    <row r="6" spans="1:31">
      <c r="A6" s="279" t="s">
        <v>451</v>
      </c>
      <c r="B6" s="296">
        <v>3839.1</v>
      </c>
      <c r="C6" s="281">
        <f>'6А'!U66</f>
        <v>96.217931295898438</v>
      </c>
      <c r="D6" s="282">
        <v>3.4</v>
      </c>
      <c r="E6" s="283">
        <f t="shared" ref="E6:E22" si="8">C6+D6</f>
        <v>99.617931295898444</v>
      </c>
      <c r="F6" s="283">
        <f t="shared" si="1"/>
        <v>90.733513825195317</v>
      </c>
      <c r="G6" s="283">
        <f>'6А'!U67</f>
        <v>8.8844174707031254</v>
      </c>
      <c r="H6" s="283">
        <f>'6А'!U71</f>
        <v>152.8896484375</v>
      </c>
      <c r="I6" s="302"/>
      <c r="J6" s="285">
        <f>'6А'!U73</f>
        <v>387.14988183602691</v>
      </c>
      <c r="K6" s="286">
        <f>Полив!B33</f>
        <v>0</v>
      </c>
      <c r="L6" s="283">
        <f t="shared" si="0"/>
        <v>387.14988183602691</v>
      </c>
      <c r="M6" s="287">
        <f t="shared" si="2"/>
        <v>540.03953027352691</v>
      </c>
      <c r="N6" s="303"/>
      <c r="O6" s="289" t="s">
        <v>452</v>
      </c>
      <c r="P6" s="290" t="s">
        <v>309</v>
      </c>
      <c r="Q6" s="291">
        <f>J12</f>
        <v>324.90625</v>
      </c>
      <c r="R6" s="292">
        <f t="shared" si="3"/>
        <v>540.03953027352691</v>
      </c>
      <c r="T6" s="276"/>
      <c r="U6" s="417">
        <f t="shared" si="4"/>
        <v>23.634058457762322</v>
      </c>
      <c r="V6" s="418">
        <f t="shared" si="5"/>
        <v>39.824346445130367</v>
      </c>
      <c r="W6" s="418">
        <f t="shared" si="6"/>
        <v>100.84391702118386</v>
      </c>
      <c r="X6" s="301">
        <f t="shared" si="7"/>
        <v>0.3949107454519506</v>
      </c>
      <c r="Y6" s="279" t="s">
        <v>451</v>
      </c>
      <c r="Z6" s="426">
        <v>4.2060000000000004</v>
      </c>
      <c r="AA6" s="426">
        <v>113.649</v>
      </c>
      <c r="AB6" s="427">
        <v>4.0880000000000001</v>
      </c>
      <c r="AC6" s="427">
        <v>100.277</v>
      </c>
      <c r="AD6" s="426">
        <f>AA6-AC6</f>
        <v>13.372</v>
      </c>
      <c r="AE6" s="426">
        <f>Z6-AB6</f>
        <v>0.11800000000000033</v>
      </c>
    </row>
    <row r="7" spans="1:31">
      <c r="A7" s="279" t="s">
        <v>453</v>
      </c>
      <c r="B7" s="296">
        <v>3298.9</v>
      </c>
      <c r="C7" s="281">
        <f>'6Б'!U66</f>
        <v>74.022545989459033</v>
      </c>
      <c r="D7" s="282">
        <v>2.9</v>
      </c>
      <c r="E7" s="283">
        <f t="shared" si="8"/>
        <v>76.922545989459039</v>
      </c>
      <c r="F7" s="304">
        <f t="shared" si="1"/>
        <v>67.078667497106082</v>
      </c>
      <c r="G7" s="283">
        <f>'6Б'!U67</f>
        <v>9.8438784923529621</v>
      </c>
      <c r="H7" s="283">
        <f>'6Б'!U71</f>
        <v>169.40076565742493</v>
      </c>
      <c r="I7" s="302"/>
      <c r="J7" s="285">
        <f>'6Б'!U73</f>
        <v>450.63707911968231</v>
      </c>
      <c r="K7" s="286">
        <f>Полив!F33</f>
        <v>0</v>
      </c>
      <c r="L7" s="283">
        <f t="shared" si="0"/>
        <v>450.63707911968231</v>
      </c>
      <c r="M7" s="287">
        <f t="shared" si="2"/>
        <v>620.03784477710724</v>
      </c>
      <c r="N7" s="288"/>
      <c r="O7" s="290" t="s">
        <v>452</v>
      </c>
      <c r="P7" s="290" t="s">
        <v>450</v>
      </c>
      <c r="Q7" s="291">
        <f>H12</f>
        <v>207.890625</v>
      </c>
      <c r="R7" s="292">
        <f t="shared" si="3"/>
        <v>620.03784477710724</v>
      </c>
      <c r="T7" s="276"/>
      <c r="U7" s="417">
        <f t="shared" si="4"/>
        <v>20.333646820790591</v>
      </c>
      <c r="V7" s="418">
        <f t="shared" si="5"/>
        <v>51.350682244816433</v>
      </c>
      <c r="W7" s="418">
        <f t="shared" si="6"/>
        <v>136.60222471723372</v>
      </c>
      <c r="X7" s="301">
        <f t="shared" si="7"/>
        <v>0.37591395272743339</v>
      </c>
      <c r="Y7" s="279" t="s">
        <v>453</v>
      </c>
    </row>
    <row r="8" spans="1:31">
      <c r="A8" s="279" t="s">
        <v>454</v>
      </c>
      <c r="B8" s="296">
        <v>7954.8</v>
      </c>
      <c r="C8" s="281">
        <f>Н2!U66</f>
        <v>201.73158493661094</v>
      </c>
      <c r="D8" s="282">
        <v>0.4</v>
      </c>
      <c r="E8" s="287">
        <f t="shared" si="8"/>
        <v>202.13158493661095</v>
      </c>
      <c r="F8" s="283">
        <f t="shared" si="1"/>
        <v>176.65748654729475</v>
      </c>
      <c r="G8" s="286">
        <f>Н2!U67</f>
        <v>25.4740983893162</v>
      </c>
      <c r="H8" s="283">
        <f>Н2!U71</f>
        <v>438.37718790769577</v>
      </c>
      <c r="I8" s="302"/>
      <c r="J8" s="285">
        <f>Н2!U73</f>
        <v>990.79799962043762</v>
      </c>
      <c r="K8" s="286">
        <f>Полив!L20</f>
        <v>0</v>
      </c>
      <c r="L8" s="283">
        <f t="shared" si="0"/>
        <v>990.79799962043762</v>
      </c>
      <c r="M8" s="287">
        <f t="shared" si="2"/>
        <v>1429.1751875281334</v>
      </c>
      <c r="N8" s="305"/>
      <c r="O8" s="289" t="s">
        <v>455</v>
      </c>
      <c r="P8" s="290" t="s">
        <v>309</v>
      </c>
      <c r="Q8" s="306">
        <f>J13</f>
        <v>597.97557815909386</v>
      </c>
      <c r="R8" s="292">
        <f t="shared" si="3"/>
        <v>1429.1751875281334</v>
      </c>
      <c r="T8" s="276"/>
      <c r="U8" s="417">
        <f t="shared" si="4"/>
        <v>22.207659092283244</v>
      </c>
      <c r="V8" s="418">
        <f t="shared" si="5"/>
        <v>55.108511578882656</v>
      </c>
      <c r="W8" s="418">
        <f t="shared" si="6"/>
        <v>124.55347709815929</v>
      </c>
      <c r="X8" s="301">
        <f t="shared" si="7"/>
        <v>0.4424486000936948</v>
      </c>
      <c r="Y8" s="279" t="s">
        <v>454</v>
      </c>
    </row>
    <row r="9" spans="1:31" ht="15.75" thickBot="1">
      <c r="A9" s="279" t="s">
        <v>456</v>
      </c>
      <c r="B9" s="296">
        <v>7693.2</v>
      </c>
      <c r="C9" s="432">
        <f>Н4!U66</f>
        <v>191.62944614357568</v>
      </c>
      <c r="D9" s="282">
        <v>0.4</v>
      </c>
      <c r="E9" s="287">
        <f t="shared" si="8"/>
        <v>192.02944614357568</v>
      </c>
      <c r="F9" s="283">
        <f t="shared" si="1"/>
        <v>164.21893354088164</v>
      </c>
      <c r="G9" s="286">
        <f>Н4!U67</f>
        <v>27.810512602694036</v>
      </c>
      <c r="H9" s="283">
        <f>Н4!U71</f>
        <v>478.58393740653992</v>
      </c>
      <c r="I9" s="302"/>
      <c r="J9" s="285">
        <f>Н4!U73</f>
        <v>976.21809315681458</v>
      </c>
      <c r="K9" s="286">
        <f>Полив!Q20</f>
        <v>0</v>
      </c>
      <c r="L9" s="283">
        <f t="shared" si="0"/>
        <v>976.21809315681458</v>
      </c>
      <c r="M9" s="287">
        <f t="shared" si="2"/>
        <v>1454.8020305633545</v>
      </c>
      <c r="N9" s="288"/>
      <c r="O9" s="290" t="s">
        <v>455</v>
      </c>
      <c r="P9" s="290" t="s">
        <v>450</v>
      </c>
      <c r="Q9" s="291">
        <f>H13</f>
        <v>440.79012501239777</v>
      </c>
      <c r="R9" s="292">
        <f t="shared" si="3"/>
        <v>1454.8020305633545</v>
      </c>
      <c r="T9" s="276"/>
      <c r="U9" s="417">
        <f t="shared" si="4"/>
        <v>21.345985226028397</v>
      </c>
      <c r="V9" s="418">
        <f t="shared" si="5"/>
        <v>62.208695654154312</v>
      </c>
      <c r="W9" s="418">
        <f t="shared" si="6"/>
        <v>126.89363244902179</v>
      </c>
      <c r="X9" s="301">
        <f t="shared" si="7"/>
        <v>0.49024284712746335</v>
      </c>
      <c r="Y9" s="279" t="s">
        <v>456</v>
      </c>
    </row>
    <row r="10" spans="1:31" ht="16.5" thickTop="1" thickBot="1">
      <c r="A10" s="279" t="s">
        <v>457</v>
      </c>
      <c r="B10" s="296">
        <v>7632.3</v>
      </c>
      <c r="C10" s="431">
        <f>Н6!U66</f>
        <v>156.29499999999999</v>
      </c>
      <c r="D10" s="429">
        <v>0.5</v>
      </c>
      <c r="E10" s="287">
        <f t="shared" si="8"/>
        <v>156.79499999999999</v>
      </c>
      <c r="F10" s="283">
        <f t="shared" si="1"/>
        <v>136.9026213900089</v>
      </c>
      <c r="G10" s="286">
        <f>Н6!U67</f>
        <v>19.892378609991074</v>
      </c>
      <c r="H10" s="283">
        <f>Н6!U71</f>
        <v>342.3228120803833</v>
      </c>
      <c r="I10" s="302"/>
      <c r="J10" s="285">
        <f>Н6!U73</f>
        <v>827.55273455381393</v>
      </c>
      <c r="K10" s="286">
        <f>Полив!L33</f>
        <v>0</v>
      </c>
      <c r="L10" s="283">
        <f t="shared" si="0"/>
        <v>827.55273455381393</v>
      </c>
      <c r="M10" s="287">
        <f t="shared" si="2"/>
        <v>1169.8755466341972</v>
      </c>
      <c r="N10" s="288"/>
      <c r="O10" s="289" t="s">
        <v>458</v>
      </c>
      <c r="P10" s="290" t="s">
        <v>309</v>
      </c>
      <c r="Q10" s="291">
        <f>J14</f>
        <v>704.90031236410141</v>
      </c>
      <c r="R10" s="292">
        <f t="shared" si="3"/>
        <v>1169.8755466341972</v>
      </c>
      <c r="T10" s="276"/>
      <c r="U10" s="307">
        <f t="shared" si="4"/>
        <v>17.937269419442227</v>
      </c>
      <c r="V10" s="418">
        <f t="shared" si="5"/>
        <v>44.851854890450234</v>
      </c>
      <c r="W10" s="418">
        <f t="shared" si="6"/>
        <v>108.42769997953617</v>
      </c>
      <c r="X10" s="301">
        <f t="shared" si="7"/>
        <v>0.41365679525541199</v>
      </c>
      <c r="Y10" s="279" t="s">
        <v>457</v>
      </c>
    </row>
    <row r="11" spans="1:31" ht="16.5" customHeight="1" thickTop="1">
      <c r="A11" s="308" t="s">
        <v>459</v>
      </c>
      <c r="B11" s="309">
        <v>7622.5</v>
      </c>
      <c r="C11" s="332">
        <f>В1!U66</f>
        <v>200.71902510380841</v>
      </c>
      <c r="D11" s="282">
        <v>0.5</v>
      </c>
      <c r="E11" s="287">
        <f t="shared" si="8"/>
        <v>201.21902510380841</v>
      </c>
      <c r="F11" s="283">
        <f t="shared" si="1"/>
        <v>177.09804350288488</v>
      </c>
      <c r="G11" s="286">
        <f>В1!U67</f>
        <v>24.120981600923539</v>
      </c>
      <c r="H11" s="283">
        <f>В1!U71</f>
        <v>415.0917501449585</v>
      </c>
      <c r="I11" s="302"/>
      <c r="J11" s="285">
        <f>В1!U73</f>
        <v>942.18950009346008</v>
      </c>
      <c r="K11" s="286">
        <f>Полив!P33</f>
        <v>0</v>
      </c>
      <c r="L11" s="283">
        <f t="shared" si="0"/>
        <v>942.18950009346008</v>
      </c>
      <c r="M11" s="287">
        <f t="shared" si="2"/>
        <v>1357.2812502384186</v>
      </c>
      <c r="N11" s="288"/>
      <c r="O11" s="290" t="s">
        <v>458</v>
      </c>
      <c r="P11" s="290" t="s">
        <v>450</v>
      </c>
      <c r="Q11" s="291">
        <f>H14</f>
        <v>338.72968769073486</v>
      </c>
      <c r="R11" s="292">
        <f t="shared" si="3"/>
        <v>1357.2812502384186</v>
      </c>
      <c r="T11" s="276"/>
      <c r="U11" s="417">
        <f t="shared" si="4"/>
        <v>23.233590489063285</v>
      </c>
      <c r="V11" s="418">
        <f t="shared" si="5"/>
        <v>54.456116778610493</v>
      </c>
      <c r="W11" s="418">
        <f t="shared" si="6"/>
        <v>123.60636275414366</v>
      </c>
      <c r="X11" s="301">
        <f t="shared" si="7"/>
        <v>0.44056078963285372</v>
      </c>
      <c r="Y11" s="308" t="s">
        <v>459</v>
      </c>
    </row>
    <row r="12" spans="1:31" ht="16.5" customHeight="1">
      <c r="A12" s="308" t="s">
        <v>460</v>
      </c>
      <c r="B12" s="309">
        <v>2936.3</v>
      </c>
      <c r="C12" s="281">
        <f>В2!U66</f>
        <v>83.803407265624998</v>
      </c>
      <c r="D12" s="282">
        <v>1</v>
      </c>
      <c r="E12" s="287">
        <f t="shared" si="8"/>
        <v>84.803407265624998</v>
      </c>
      <c r="F12" s="283">
        <f t="shared" si="1"/>
        <v>72.722883046874998</v>
      </c>
      <c r="G12" s="286">
        <f>В2!U67</f>
        <v>12.08052421875</v>
      </c>
      <c r="H12" s="283">
        <f>В2!U71</f>
        <v>207.890625</v>
      </c>
      <c r="I12" s="302"/>
      <c r="J12" s="285">
        <f>В2!U73</f>
        <v>324.90625</v>
      </c>
      <c r="K12" s="286">
        <f>Полив!L46</f>
        <v>0</v>
      </c>
      <c r="L12" s="283">
        <f t="shared" si="0"/>
        <v>324.90625</v>
      </c>
      <c r="M12" s="287">
        <f t="shared" si="2"/>
        <v>532.796875</v>
      </c>
      <c r="N12" s="288"/>
      <c r="O12" s="289" t="s">
        <v>461</v>
      </c>
      <c r="P12" s="290" t="s">
        <v>309</v>
      </c>
      <c r="Q12" s="291">
        <f>J15</f>
        <v>589.39668720960617</v>
      </c>
      <c r="R12" s="292">
        <f t="shared" si="3"/>
        <v>532.796875</v>
      </c>
      <c r="T12" s="276"/>
      <c r="U12" s="417">
        <f t="shared" si="4"/>
        <v>24.766843662730306</v>
      </c>
      <c r="V12" s="419">
        <f t="shared" si="5"/>
        <v>70.800199230323884</v>
      </c>
      <c r="W12" s="418">
        <f t="shared" si="6"/>
        <v>110.65158532847461</v>
      </c>
      <c r="X12" s="301">
        <f t="shared" si="7"/>
        <v>0.63984803308646732</v>
      </c>
      <c r="Y12" s="308" t="s">
        <v>460</v>
      </c>
    </row>
    <row r="13" spans="1:31" ht="16.5" customHeight="1">
      <c r="A13" s="308" t="s">
        <v>462</v>
      </c>
      <c r="B13" s="309">
        <v>7624.8</v>
      </c>
      <c r="C13" s="281">
        <f>В3!U66</f>
        <v>198.98991454051162</v>
      </c>
      <c r="D13" s="282">
        <v>0.5</v>
      </c>
      <c r="E13" s="287">
        <f t="shared" si="8"/>
        <v>199.48991454051162</v>
      </c>
      <c r="F13" s="283">
        <f t="shared" si="1"/>
        <v>173.87560037604118</v>
      </c>
      <c r="G13" s="286">
        <f>В3!U67</f>
        <v>25.614314164470436</v>
      </c>
      <c r="H13" s="283">
        <f>В3!U71</f>
        <v>440.79012501239777</v>
      </c>
      <c r="I13" s="302"/>
      <c r="J13" s="285">
        <f>В3!U73</f>
        <v>597.97557815909386</v>
      </c>
      <c r="K13" s="286">
        <f>Полив!R46</f>
        <v>0</v>
      </c>
      <c r="L13" s="283">
        <f t="shared" si="0"/>
        <v>597.97557815909386</v>
      </c>
      <c r="M13" s="287">
        <f t="shared" si="2"/>
        <v>1038.7657031714916</v>
      </c>
      <c r="N13" s="288"/>
      <c r="O13" s="290" t="s">
        <v>461</v>
      </c>
      <c r="P13" s="290" t="s">
        <v>450</v>
      </c>
      <c r="Q13" s="291">
        <f>H15</f>
        <v>266.41975009441376</v>
      </c>
      <c r="R13" s="292">
        <f t="shared" si="3"/>
        <v>1038.7657031714916</v>
      </c>
      <c r="T13" s="276"/>
      <c r="U13" s="417">
        <f t="shared" si="4"/>
        <v>22.803955562905411</v>
      </c>
      <c r="V13" s="418">
        <f t="shared" si="5"/>
        <v>57.810057314604684</v>
      </c>
      <c r="W13" s="418">
        <f t="shared" si="6"/>
        <v>78.425083695191205</v>
      </c>
      <c r="X13" s="320">
        <f t="shared" si="7"/>
        <v>0.73713733656046354</v>
      </c>
      <c r="Y13" s="308" t="s">
        <v>462</v>
      </c>
    </row>
    <row r="14" spans="1:31" ht="16.5" customHeight="1">
      <c r="A14" s="308" t="s">
        <v>463</v>
      </c>
      <c r="B14" s="309">
        <v>5931.5</v>
      </c>
      <c r="C14" s="281">
        <f>В4!U66</f>
        <v>158.64420399119186</v>
      </c>
      <c r="D14" s="282">
        <v>2</v>
      </c>
      <c r="E14" s="287">
        <f t="shared" si="8"/>
        <v>160.64420399119186</v>
      </c>
      <c r="F14" s="283">
        <f t="shared" si="1"/>
        <v>140.96062183948325</v>
      </c>
      <c r="G14" s="286">
        <f>В4!U67</f>
        <v>19.683582151708602</v>
      </c>
      <c r="H14" s="283">
        <f>В4!U71</f>
        <v>338.72968769073486</v>
      </c>
      <c r="I14" s="302"/>
      <c r="J14" s="285">
        <f>В4!U73</f>
        <v>704.90031236410141</v>
      </c>
      <c r="K14" s="286">
        <f>Полив!B84</f>
        <v>0</v>
      </c>
      <c r="L14" s="283">
        <f t="shared" si="0"/>
        <v>704.90031236410141</v>
      </c>
      <c r="M14" s="287">
        <f t="shared" si="2"/>
        <v>1043.6300000548363</v>
      </c>
      <c r="N14" s="288"/>
      <c r="O14" s="289" t="s">
        <v>464</v>
      </c>
      <c r="P14" s="290" t="s">
        <v>309</v>
      </c>
      <c r="Q14" s="291">
        <f>J5</f>
        <v>760.95214068889618</v>
      </c>
      <c r="R14" s="292">
        <f t="shared" si="3"/>
        <v>1043.6300000548363</v>
      </c>
      <c r="T14" s="276"/>
      <c r="U14" s="417">
        <f t="shared" si="4"/>
        <v>23.764751216299967</v>
      </c>
      <c r="V14" s="418">
        <f t="shared" si="5"/>
        <v>57.106918602501025</v>
      </c>
      <c r="W14" s="418">
        <f t="shared" si="6"/>
        <v>118.84014370127311</v>
      </c>
      <c r="X14" s="301">
        <f t="shared" si="7"/>
        <v>0.48053559028041848</v>
      </c>
      <c r="Y14" s="308" t="s">
        <v>463</v>
      </c>
    </row>
    <row r="15" spans="1:31" ht="16.5" customHeight="1">
      <c r="A15" s="310" t="s">
        <v>465</v>
      </c>
      <c r="B15" s="311">
        <v>5957.1</v>
      </c>
      <c r="C15" s="281">
        <f>В6!U66</f>
        <v>154.47892770322275</v>
      </c>
      <c r="D15" s="282">
        <v>1.8</v>
      </c>
      <c r="E15" s="312">
        <f t="shared" si="8"/>
        <v>156.27892770322276</v>
      </c>
      <c r="F15" s="283">
        <f t="shared" si="1"/>
        <v>140.79727602523639</v>
      </c>
      <c r="G15" s="286">
        <f>В6!U67</f>
        <v>15.481651677986385</v>
      </c>
      <c r="H15" s="283">
        <f>В6!U71</f>
        <v>266.41975009441376</v>
      </c>
      <c r="I15" s="313"/>
      <c r="J15" s="285">
        <f>В6!U73</f>
        <v>589.39668720960617</v>
      </c>
      <c r="K15" s="314">
        <f>Полив!F84</f>
        <v>0</v>
      </c>
      <c r="L15" s="285">
        <f t="shared" si="0"/>
        <v>589.39668720960617</v>
      </c>
      <c r="M15" s="287">
        <f t="shared" si="2"/>
        <v>855.81643730401993</v>
      </c>
      <c r="N15" s="288"/>
      <c r="O15" s="290" t="s">
        <v>464</v>
      </c>
      <c r="P15" s="290" t="s">
        <v>450</v>
      </c>
      <c r="Q15" s="291">
        <f>H5</f>
        <v>498.22967489318853</v>
      </c>
      <c r="R15" s="292">
        <f t="shared" si="3"/>
        <v>855.81643730401993</v>
      </c>
      <c r="T15" s="276"/>
      <c r="U15" s="417">
        <f t="shared" si="4"/>
        <v>23.635204382205501</v>
      </c>
      <c r="V15" s="418">
        <f t="shared" si="5"/>
        <v>44.723061572646714</v>
      </c>
      <c r="W15" s="418">
        <f t="shared" si="6"/>
        <v>98.940203657753969</v>
      </c>
      <c r="X15" s="301">
        <f t="shared" si="7"/>
        <v>0.4520211190119352</v>
      </c>
      <c r="Y15" s="310" t="s">
        <v>465</v>
      </c>
    </row>
    <row r="16" spans="1:31" ht="16.5" customHeight="1">
      <c r="A16" s="315" t="s">
        <v>466</v>
      </c>
      <c r="B16" s="311">
        <v>18713.900000000001</v>
      </c>
      <c r="C16" s="281">
        <f>Т5!AZ104</f>
        <v>486.28073810292028</v>
      </c>
      <c r="D16" s="282">
        <v>4.0999999999999996</v>
      </c>
      <c r="E16" s="312">
        <f t="shared" si="8"/>
        <v>490.3807381029203</v>
      </c>
      <c r="F16" s="283">
        <f t="shared" si="1"/>
        <v>418.53460700486016</v>
      </c>
      <c r="G16" s="286">
        <f>Т5!AY105</f>
        <v>71.84613109806017</v>
      </c>
      <c r="H16" s="283">
        <f>Т5!AY109</f>
        <v>1236.3815367072821</v>
      </c>
      <c r="I16" s="302"/>
      <c r="J16" s="285">
        <f>Т5!AY112</f>
        <v>2090.5500962734222</v>
      </c>
      <c r="K16" s="286">
        <f>Полив!B46</f>
        <v>0</v>
      </c>
      <c r="L16" s="283">
        <f t="shared" si="0"/>
        <v>2090.5500962734222</v>
      </c>
      <c r="M16" s="287">
        <f t="shared" si="2"/>
        <v>3326.9316329807043</v>
      </c>
      <c r="N16" s="316"/>
      <c r="O16" s="289" t="s">
        <v>467</v>
      </c>
      <c r="P16" s="290" t="s">
        <v>309</v>
      </c>
      <c r="Q16" s="306">
        <f>J4</f>
        <v>435.04589056968689</v>
      </c>
      <c r="R16" s="292">
        <f t="shared" si="3"/>
        <v>3326.9316329807043</v>
      </c>
      <c r="T16" s="276"/>
      <c r="U16" s="417">
        <f t="shared" si="4"/>
        <v>22.36490560518439</v>
      </c>
      <c r="V16" s="418">
        <f t="shared" si="5"/>
        <v>66.067550681968058</v>
      </c>
      <c r="W16" s="418">
        <f t="shared" si="6"/>
        <v>111.71108621257045</v>
      </c>
      <c r="X16" s="301">
        <f t="shared" si="7"/>
        <v>0.59141445063250775</v>
      </c>
      <c r="Y16" s="315" t="s">
        <v>466</v>
      </c>
    </row>
    <row r="17" spans="1:31" ht="16.5" customHeight="1">
      <c r="A17" s="317" t="s">
        <v>468</v>
      </c>
      <c r="B17" s="318">
        <v>3832.6</v>
      </c>
      <c r="C17" s="281">
        <f>М1!T65</f>
        <v>84.653159789741039</v>
      </c>
      <c r="D17" s="282">
        <v>0.4</v>
      </c>
      <c r="E17" s="312">
        <f t="shared" si="8"/>
        <v>85.053159789741045</v>
      </c>
      <c r="F17" s="283">
        <f t="shared" si="1"/>
        <v>74.475047328471248</v>
      </c>
      <c r="G17" s="286">
        <f>М1!T68</f>
        <v>10.578112461269797</v>
      </c>
      <c r="H17" s="283">
        <f>М1!T71</f>
        <v>182.03600862622261</v>
      </c>
      <c r="I17" s="313">
        <f>М1!T72</f>
        <v>553.33302554488182</v>
      </c>
      <c r="J17" s="285">
        <f>I17-H17</f>
        <v>371.29701691865921</v>
      </c>
      <c r="K17" s="314">
        <f>Полив!F173</f>
        <v>0</v>
      </c>
      <c r="L17" s="285">
        <f t="shared" si="0"/>
        <v>371.29701691865921</v>
      </c>
      <c r="M17" s="287">
        <f t="shared" si="2"/>
        <v>553.33302554488182</v>
      </c>
      <c r="N17" s="319"/>
      <c r="O17" s="290" t="s">
        <v>467</v>
      </c>
      <c r="P17" s="290" t="s">
        <v>450</v>
      </c>
      <c r="Q17" s="306">
        <f>H4</f>
        <v>201.71453124284744</v>
      </c>
      <c r="R17" s="292">
        <f t="shared" si="3"/>
        <v>553.33302554488182</v>
      </c>
      <c r="T17" s="276"/>
      <c r="U17" s="417">
        <f t="shared" si="4"/>
        <v>19.431990640419365</v>
      </c>
      <c r="V17" s="418">
        <f t="shared" si="5"/>
        <v>47.496740757246414</v>
      </c>
      <c r="W17" s="418">
        <f t="shared" si="6"/>
        <v>96.87862467219621</v>
      </c>
      <c r="X17" s="301">
        <f t="shared" si="7"/>
        <v>0.49027059289868091</v>
      </c>
      <c r="Y17" s="317" t="s">
        <v>468</v>
      </c>
    </row>
    <row r="18" spans="1:31" ht="16.5" customHeight="1">
      <c r="A18" s="310" t="s">
        <v>469</v>
      </c>
      <c r="B18" s="309">
        <v>6229.1</v>
      </c>
      <c r="C18" s="281">
        <f>М2!U66</f>
        <v>171.125879597867</v>
      </c>
      <c r="D18" s="282">
        <v>1</v>
      </c>
      <c r="E18" s="287">
        <f t="shared" si="8"/>
        <v>172.125879597867</v>
      </c>
      <c r="F18" s="283">
        <f t="shared" si="1"/>
        <v>157.9241188040404</v>
      </c>
      <c r="G18" s="286">
        <f>М2!U67</f>
        <v>14.20176079382658</v>
      </c>
      <c r="H18" s="283">
        <f>М2!U71</f>
        <v>244.39443802833557</v>
      </c>
      <c r="I18" s="302"/>
      <c r="J18" s="285">
        <f>М2!U73</f>
        <v>664.39517176151276</v>
      </c>
      <c r="K18" s="286">
        <f>Полив!B97</f>
        <v>0</v>
      </c>
      <c r="L18" s="283">
        <f t="shared" si="0"/>
        <v>664.39517176151276</v>
      </c>
      <c r="M18" s="287">
        <f t="shared" si="2"/>
        <v>908.78960978984833</v>
      </c>
      <c r="N18" s="288"/>
      <c r="O18" s="289" t="s">
        <v>470</v>
      </c>
      <c r="P18" s="290" t="s">
        <v>309</v>
      </c>
      <c r="Q18" s="291">
        <f>J6</f>
        <v>387.14988183602691</v>
      </c>
      <c r="R18" s="292">
        <f t="shared" si="3"/>
        <v>908.78960978984833</v>
      </c>
      <c r="T18" s="276"/>
      <c r="U18" s="417">
        <f t="shared" si="4"/>
        <v>25.352638230890559</v>
      </c>
      <c r="V18" s="418">
        <f t="shared" si="5"/>
        <v>39.234309615889224</v>
      </c>
      <c r="W18" s="418">
        <f t="shared" si="6"/>
        <v>106.6598981813605</v>
      </c>
      <c r="X18" s="320">
        <f t="shared" si="7"/>
        <v>0.36784499408743737</v>
      </c>
      <c r="Y18" s="310" t="s">
        <v>469</v>
      </c>
    </row>
    <row r="19" spans="1:31" ht="21.75" customHeight="1">
      <c r="A19" s="321" t="s">
        <v>471</v>
      </c>
      <c r="B19" s="322">
        <v>3822.1</v>
      </c>
      <c r="C19" s="281">
        <f>М3!T65</f>
        <v>88.151565402746215</v>
      </c>
      <c r="D19" s="282">
        <v>0.5</v>
      </c>
      <c r="E19" s="323">
        <f t="shared" si="8"/>
        <v>88.651565402746215</v>
      </c>
      <c r="F19" s="283">
        <f t="shared" si="1"/>
        <v>77.370060444993982</v>
      </c>
      <c r="G19" s="286">
        <f>М3!T68</f>
        <v>11.28150495775223</v>
      </c>
      <c r="H19" s="283">
        <f>М3!T71</f>
        <v>194.1405086517334</v>
      </c>
      <c r="I19" s="324">
        <f>М3!T72</f>
        <v>555.27802538871765</v>
      </c>
      <c r="J19" s="325">
        <f>I19-H19</f>
        <v>361.13751673698425</v>
      </c>
      <c r="K19" s="326">
        <f>Полив!P147</f>
        <v>0</v>
      </c>
      <c r="L19" s="327">
        <f t="shared" si="0"/>
        <v>361.13751673698425</v>
      </c>
      <c r="M19" s="287">
        <f t="shared" si="2"/>
        <v>555.27802538871765</v>
      </c>
      <c r="N19" s="298" t="s">
        <v>561</v>
      </c>
      <c r="O19" s="290" t="s">
        <v>470</v>
      </c>
      <c r="P19" s="290" t="s">
        <v>450</v>
      </c>
      <c r="Q19" s="300">
        <f>H6</f>
        <v>152.8896484375</v>
      </c>
      <c r="R19" s="292">
        <f t="shared" si="3"/>
        <v>555.27802538871765</v>
      </c>
      <c r="T19" s="276"/>
      <c r="U19" s="417">
        <f t="shared" si="4"/>
        <v>20.242814276181676</v>
      </c>
      <c r="V19" s="418">
        <f t="shared" si="5"/>
        <v>50.794199171066538</v>
      </c>
      <c r="W19" s="418">
        <f t="shared" si="6"/>
        <v>94.486674010879952</v>
      </c>
      <c r="X19" s="301">
        <f t="shared" si="7"/>
        <v>0.53758056046313674</v>
      </c>
      <c r="Y19" s="321" t="s">
        <v>471</v>
      </c>
      <c r="Z19" s="426" t="s">
        <v>558</v>
      </c>
      <c r="AA19" s="426" t="s">
        <v>559</v>
      </c>
      <c r="AB19" s="426" t="s">
        <v>558</v>
      </c>
      <c r="AC19" s="426" t="s">
        <v>559</v>
      </c>
      <c r="AD19" s="426" t="s">
        <v>334</v>
      </c>
      <c r="AE19" s="426" t="s">
        <v>282</v>
      </c>
    </row>
    <row r="20" spans="1:31" ht="16.5" customHeight="1">
      <c r="A20" s="308" t="s">
        <v>472</v>
      </c>
      <c r="B20" s="309">
        <v>6757.3</v>
      </c>
      <c r="C20" s="281">
        <f>М4!U66</f>
        <v>184.15129496936035</v>
      </c>
      <c r="D20" s="282">
        <v>2.5</v>
      </c>
      <c r="E20" s="287">
        <f t="shared" si="8"/>
        <v>186.65129496936035</v>
      </c>
      <c r="F20" s="283">
        <f t="shared" si="1"/>
        <v>163.458468019392</v>
      </c>
      <c r="G20" s="286">
        <f>М4!U67</f>
        <v>23.192826949968339</v>
      </c>
      <c r="H20" s="283">
        <f>М4!U71</f>
        <v>399.11937618255615</v>
      </c>
      <c r="I20" s="302"/>
      <c r="J20" s="283">
        <f>М4!U73</f>
        <v>720.0000781416893</v>
      </c>
      <c r="K20" s="286">
        <f>Полив!F97</f>
        <v>0</v>
      </c>
      <c r="L20" s="283">
        <f t="shared" si="0"/>
        <v>720.0000781416893</v>
      </c>
      <c r="M20" s="287">
        <f t="shared" si="2"/>
        <v>1119.1194543242455</v>
      </c>
      <c r="N20" s="288"/>
      <c r="O20" s="289" t="s">
        <v>473</v>
      </c>
      <c r="P20" s="290" t="s">
        <v>309</v>
      </c>
      <c r="Q20" s="291">
        <f>J7</f>
        <v>450.63707911968231</v>
      </c>
      <c r="R20" s="292">
        <f t="shared" si="3"/>
        <v>1119.1194543242455</v>
      </c>
      <c r="T20" s="276"/>
      <c r="U20" s="417">
        <f t="shared" si="4"/>
        <v>24.189908398234799</v>
      </c>
      <c r="V20" s="418">
        <f t="shared" si="5"/>
        <v>59.064918855542324</v>
      </c>
      <c r="W20" s="418">
        <f t="shared" si="6"/>
        <v>106.55144482880578</v>
      </c>
      <c r="X20" s="301">
        <f t="shared" si="7"/>
        <v>0.55433240675845197</v>
      </c>
      <c r="Y20" s="308" t="s">
        <v>472</v>
      </c>
      <c r="Z20" s="428">
        <v>14.852</v>
      </c>
      <c r="AA20" s="428">
        <v>263.80700000000002</v>
      </c>
      <c r="AB20" s="428">
        <v>12.519</v>
      </c>
      <c r="AC20" s="428">
        <v>232.97399999999999</v>
      </c>
      <c r="AD20" s="428">
        <f>AA20-AC20</f>
        <v>30.833000000000027</v>
      </c>
      <c r="AE20" s="428">
        <f>Z20-AB20</f>
        <v>2.3330000000000002</v>
      </c>
    </row>
    <row r="21" spans="1:31" ht="16.5" customHeight="1">
      <c r="A21" s="308" t="s">
        <v>474</v>
      </c>
      <c r="B21" s="309">
        <v>6745.9</v>
      </c>
      <c r="C21" s="281">
        <f>М6!U66</f>
        <v>174.50034565244769</v>
      </c>
      <c r="D21" s="282">
        <v>2.5</v>
      </c>
      <c r="E21" s="287">
        <f t="shared" si="8"/>
        <v>177.00034565244769</v>
      </c>
      <c r="F21" s="283">
        <f t="shared" si="1"/>
        <v>151.91001389299964</v>
      </c>
      <c r="G21" s="286">
        <f>М6!U67</f>
        <v>25.090331759448052</v>
      </c>
      <c r="H21" s="283">
        <f>М6!U71</f>
        <v>431.77304697036743</v>
      </c>
      <c r="I21" s="302"/>
      <c r="J21" s="285">
        <f>М6!U73</f>
        <v>814.40769553184509</v>
      </c>
      <c r="K21" s="286">
        <f>Полив!B110</f>
        <v>0</v>
      </c>
      <c r="L21" s="283">
        <f t="shared" si="0"/>
        <v>814.40769553184509</v>
      </c>
      <c r="M21" s="287">
        <f t="shared" si="2"/>
        <v>1246.1807425022125</v>
      </c>
      <c r="N21" s="288"/>
      <c r="O21" s="290" t="s">
        <v>473</v>
      </c>
      <c r="P21" s="290" t="s">
        <v>450</v>
      </c>
      <c r="Q21" s="291">
        <f>H7</f>
        <v>169.40076565742493</v>
      </c>
      <c r="R21" s="292">
        <f t="shared" si="3"/>
        <v>1246.1807425022125</v>
      </c>
      <c r="T21" s="276"/>
      <c r="U21" s="417">
        <f t="shared" si="4"/>
        <v>22.51886536903892</v>
      </c>
      <c r="V21" s="418">
        <f t="shared" si="5"/>
        <v>64.005254594697135</v>
      </c>
      <c r="W21" s="418">
        <f t="shared" si="6"/>
        <v>120.72632199289126</v>
      </c>
      <c r="X21" s="301">
        <f t="shared" si="7"/>
        <v>0.53016818153762657</v>
      </c>
      <c r="Y21" s="308" t="s">
        <v>474</v>
      </c>
    </row>
    <row r="22" spans="1:31" ht="16.5" customHeight="1">
      <c r="A22" s="328" t="s">
        <v>475</v>
      </c>
      <c r="B22" s="329">
        <v>8554</v>
      </c>
      <c r="C22" s="281">
        <f>М8!U66</f>
        <v>219.01922704991912</v>
      </c>
      <c r="D22" s="282">
        <v>2.5</v>
      </c>
      <c r="E22" s="287">
        <f t="shared" si="8"/>
        <v>221.51922704991912</v>
      </c>
      <c r="F22" s="283">
        <f t="shared" si="1"/>
        <v>189.5331409266839</v>
      </c>
      <c r="G22" s="286">
        <f>М8!U67</f>
        <v>31.986086123235228</v>
      </c>
      <c r="H22" s="283">
        <f>М8!U71</f>
        <v>550.44030499458313</v>
      </c>
      <c r="I22" s="313"/>
      <c r="J22" s="285">
        <f>М8!U73</f>
        <v>1025.6538434028625</v>
      </c>
      <c r="K22" s="286">
        <f>Полив!F110</f>
        <v>0</v>
      </c>
      <c r="L22" s="283">
        <f t="shared" si="0"/>
        <v>1025.6538434028625</v>
      </c>
      <c r="M22" s="287">
        <f t="shared" si="2"/>
        <v>1576.0941483974457</v>
      </c>
      <c r="N22" s="288"/>
      <c r="O22" s="289" t="s">
        <v>476</v>
      </c>
      <c r="P22" s="290" t="s">
        <v>309</v>
      </c>
      <c r="Q22" s="291">
        <f>I17</f>
        <v>553.33302554488182</v>
      </c>
      <c r="R22" s="292">
        <f t="shared" si="3"/>
        <v>1576.0941483974457</v>
      </c>
      <c r="T22" s="276"/>
      <c r="U22" s="417">
        <f t="shared" si="4"/>
        <v>22.157252855586147</v>
      </c>
      <c r="V22" s="418">
        <f t="shared" si="5"/>
        <v>64.348878301915249</v>
      </c>
      <c r="W22" s="418">
        <f t="shared" si="6"/>
        <v>119.90341868165333</v>
      </c>
      <c r="X22" s="301">
        <f t="shared" si="7"/>
        <v>0.53667259040180648</v>
      </c>
      <c r="Y22" s="328" t="s">
        <v>475</v>
      </c>
    </row>
    <row r="23" spans="1:31" ht="16.5" customHeight="1">
      <c r="A23" s="330" t="s">
        <v>477</v>
      </c>
      <c r="B23" s="331">
        <v>7397.7</v>
      </c>
      <c r="C23" s="332">
        <f>Н13!T65</f>
        <v>159.48974609375</v>
      </c>
      <c r="D23" s="333">
        <v>4</v>
      </c>
      <c r="E23" s="287">
        <f>C23+D23</f>
        <v>163.48974609375</v>
      </c>
      <c r="F23" s="283">
        <f t="shared" si="1"/>
        <v>137.74260038635254</v>
      </c>
      <c r="G23" s="286">
        <f>Н13!T68</f>
        <v>25.747145707397465</v>
      </c>
      <c r="H23" s="334">
        <f>Н13!T71</f>
        <v>443.07598876953119</v>
      </c>
      <c r="I23" s="335">
        <f>Н13!T72</f>
        <v>1287.6259765625</v>
      </c>
      <c r="J23" s="285">
        <f>I23-H23</f>
        <v>844.54998779296875</v>
      </c>
      <c r="K23" s="286">
        <f>Полив!F160</f>
        <v>0</v>
      </c>
      <c r="L23" s="283">
        <f t="shared" si="0"/>
        <v>844.54998779296875</v>
      </c>
      <c r="M23" s="287">
        <f t="shared" si="2"/>
        <v>1287.6259765625</v>
      </c>
      <c r="N23" s="288"/>
      <c r="O23" s="289" t="s">
        <v>478</v>
      </c>
      <c r="P23" s="290" t="s">
        <v>309</v>
      </c>
      <c r="Q23" s="291">
        <f>J18</f>
        <v>664.39517176151276</v>
      </c>
      <c r="R23" s="292">
        <f t="shared" si="3"/>
        <v>1287.6259765625</v>
      </c>
      <c r="T23" s="276"/>
      <c r="U23" s="417">
        <f t="shared" si="4"/>
        <v>18.619652106242825</v>
      </c>
      <c r="V23" s="418">
        <f t="shared" si="5"/>
        <v>59.893749242268711</v>
      </c>
      <c r="W23" s="418">
        <f t="shared" si="6"/>
        <v>114.16386009069964</v>
      </c>
      <c r="X23" s="301">
        <f t="shared" si="7"/>
        <v>0.52462967873270039</v>
      </c>
      <c r="Y23" s="330" t="s">
        <v>477</v>
      </c>
    </row>
    <row r="24" spans="1:31">
      <c r="A24" s="449" t="s">
        <v>348</v>
      </c>
      <c r="B24" s="454">
        <f t="shared" ref="B24:M24" si="9">SUM(B4:B23)</f>
        <v>134512.60000000003</v>
      </c>
      <c r="C24" s="455">
        <f>SUM(C4:C23)</f>
        <v>3371.2957000332062</v>
      </c>
      <c r="D24" s="456">
        <f t="shared" si="9"/>
        <v>34.199999999999996</v>
      </c>
      <c r="E24" s="444">
        <f t="shared" si="9"/>
        <v>3405.4957000332065</v>
      </c>
      <c r="F24" s="444">
        <f t="shared" si="9"/>
        <v>2962.0117029847875</v>
      </c>
      <c r="G24" s="444">
        <f t="shared" si="9"/>
        <v>443.48399704841933</v>
      </c>
      <c r="H24" s="446">
        <f t="shared" si="9"/>
        <v>7631.8017044986964</v>
      </c>
      <c r="I24" s="336"/>
      <c r="J24" s="447">
        <f t="shared" si="9"/>
        <v>14879.713553931564</v>
      </c>
      <c r="K24" s="445">
        <f t="shared" si="9"/>
        <v>0</v>
      </c>
      <c r="L24" s="445">
        <f t="shared" si="9"/>
        <v>14879.713553931564</v>
      </c>
      <c r="M24" s="446">
        <f t="shared" si="9"/>
        <v>22511.51525843026</v>
      </c>
      <c r="N24" s="443"/>
      <c r="O24" s="290" t="s">
        <v>478</v>
      </c>
      <c r="P24" s="290" t="s">
        <v>450</v>
      </c>
      <c r="Q24" s="291">
        <f>H18</f>
        <v>244.39443802833557</v>
      </c>
      <c r="R24" s="337"/>
      <c r="T24" s="276" t="s">
        <v>479</v>
      </c>
      <c r="U24" s="293">
        <f t="shared" si="4"/>
        <v>22.020328972786093</v>
      </c>
      <c r="V24" s="294">
        <f t="shared" si="5"/>
        <v>56.736704996399553</v>
      </c>
      <c r="W24" s="294">
        <f t="shared" si="6"/>
        <v>110.6194776841096</v>
      </c>
      <c r="X24" s="295">
        <f t="shared" si="7"/>
        <v>0.51289977302568424</v>
      </c>
      <c r="Y24" s="276"/>
    </row>
    <row r="25" spans="1:31">
      <c r="A25" s="449"/>
      <c r="B25" s="454"/>
      <c r="C25" s="455"/>
      <c r="D25" s="456"/>
      <c r="E25" s="445"/>
      <c r="F25" s="445"/>
      <c r="G25" s="445"/>
      <c r="H25" s="446"/>
      <c r="I25" s="336"/>
      <c r="J25" s="448"/>
      <c r="K25" s="445"/>
      <c r="L25" s="445"/>
      <c r="M25" s="446"/>
      <c r="N25" s="443"/>
      <c r="O25" s="289" t="s">
        <v>480</v>
      </c>
      <c r="P25" s="290" t="s">
        <v>309</v>
      </c>
      <c r="Q25" s="291">
        <f>I19</f>
        <v>555.27802538871765</v>
      </c>
      <c r="R25" s="338"/>
    </row>
    <row r="26" spans="1:31">
      <c r="A26" s="339" t="s">
        <v>351</v>
      </c>
      <c r="B26" s="340"/>
      <c r="C26" s="341"/>
      <c r="D26" s="341"/>
      <c r="E26" s="342">
        <v>1866.28</v>
      </c>
      <c r="F26" s="340"/>
      <c r="G26" s="340"/>
      <c r="H26" s="343">
        <v>26.22</v>
      </c>
      <c r="I26" s="344"/>
      <c r="J26" s="342">
        <v>23.95</v>
      </c>
      <c r="K26" s="340"/>
      <c r="L26" s="340"/>
      <c r="M26" s="345">
        <v>19.39</v>
      </c>
      <c r="N26" s="288"/>
      <c r="O26" s="289" t="s">
        <v>481</v>
      </c>
      <c r="P26" s="290" t="s">
        <v>309</v>
      </c>
      <c r="Q26" s="291">
        <f>J20</f>
        <v>720.0000781416893</v>
      </c>
      <c r="R26" s="79"/>
    </row>
    <row r="27" spans="1:31">
      <c r="A27" s="339" t="s">
        <v>353</v>
      </c>
      <c r="B27" s="340"/>
      <c r="C27" s="280"/>
      <c r="D27" s="280"/>
      <c r="E27" s="346">
        <f>E26*E24</f>
        <v>6355608.5150579726</v>
      </c>
      <c r="F27" s="347"/>
      <c r="G27" s="347"/>
      <c r="H27" s="346">
        <f>H26*H24</f>
        <v>200105.84069195582</v>
      </c>
      <c r="I27" s="346"/>
      <c r="J27" s="346">
        <f>J24*J26</f>
        <v>356369.13961666095</v>
      </c>
      <c r="K27" s="346"/>
      <c r="L27" s="346"/>
      <c r="M27" s="348">
        <f>M24*M26</f>
        <v>436498.28086096275</v>
      </c>
      <c r="N27" s="349"/>
      <c r="O27" s="290" t="s">
        <v>481</v>
      </c>
      <c r="P27" s="290" t="s">
        <v>450</v>
      </c>
      <c r="Q27" s="350">
        <f>H20</f>
        <v>399.11937618255615</v>
      </c>
      <c r="R27" s="351"/>
    </row>
    <row r="28" spans="1:31">
      <c r="A28" s="352" t="s">
        <v>354</v>
      </c>
      <c r="B28" s="347"/>
      <c r="C28" s="280"/>
      <c r="D28" s="280"/>
      <c r="E28" s="346">
        <f>E24</f>
        <v>3405.4957000332065</v>
      </c>
      <c r="F28" s="347"/>
      <c r="G28" s="347"/>
      <c r="H28" s="346">
        <f>H24</f>
        <v>7631.8017044986964</v>
      </c>
      <c r="I28" s="346"/>
      <c r="J28" s="346">
        <f>J24</f>
        <v>14879.713553931564</v>
      </c>
      <c r="K28" s="346"/>
      <c r="L28" s="346"/>
      <c r="M28" s="348">
        <f>M24</f>
        <v>22511.51525843026</v>
      </c>
      <c r="N28" s="288"/>
      <c r="O28" s="289" t="s">
        <v>482</v>
      </c>
      <c r="P28" s="290" t="s">
        <v>309</v>
      </c>
      <c r="Q28" s="291">
        <f>J21</f>
        <v>814.40769553184509</v>
      </c>
      <c r="R28" s="79"/>
    </row>
    <row r="29" spans="1:31">
      <c r="A29" s="339" t="s">
        <v>355</v>
      </c>
      <c r="B29" s="340"/>
      <c r="C29" s="280"/>
      <c r="D29" s="280"/>
      <c r="E29" s="346">
        <f>E28*E26</f>
        <v>6355608.5150579726</v>
      </c>
      <c r="F29" s="347"/>
      <c r="G29" s="347"/>
      <c r="H29" s="346">
        <f>H26*H28</f>
        <v>200105.84069195582</v>
      </c>
      <c r="I29" s="346"/>
      <c r="J29" s="346">
        <f>J26*J28</f>
        <v>356369.13961666095</v>
      </c>
      <c r="K29" s="346"/>
      <c r="L29" s="346"/>
      <c r="M29" s="348">
        <f>M26*M28</f>
        <v>436498.28086096275</v>
      </c>
      <c r="N29" s="288"/>
      <c r="O29" s="290" t="s">
        <v>482</v>
      </c>
      <c r="P29" s="290" t="s">
        <v>450</v>
      </c>
      <c r="Q29" s="291">
        <f>H21</f>
        <v>431.77304697036743</v>
      </c>
      <c r="R29" s="79"/>
    </row>
    <row r="30" spans="1:31">
      <c r="A30" s="352" t="s">
        <v>483</v>
      </c>
      <c r="B30" s="347"/>
      <c r="C30" s="280"/>
      <c r="D30" s="280"/>
      <c r="E30" s="346">
        <f>E24-E28</f>
        <v>0</v>
      </c>
      <c r="F30" s="347"/>
      <c r="G30" s="347"/>
      <c r="H30" s="346"/>
      <c r="I30" s="346"/>
      <c r="J30" s="346"/>
      <c r="K30" s="346"/>
      <c r="L30" s="346"/>
      <c r="M30" s="348">
        <f>M24-M28</f>
        <v>0</v>
      </c>
      <c r="N30" s="288"/>
      <c r="O30" s="289" t="s">
        <v>484</v>
      </c>
      <c r="P30" s="290" t="s">
        <v>309</v>
      </c>
      <c r="Q30" s="291">
        <f>J22</f>
        <v>1025.6538434028625</v>
      </c>
      <c r="R30" s="79"/>
    </row>
    <row r="31" spans="1:31">
      <c r="A31" s="339" t="s">
        <v>485</v>
      </c>
      <c r="B31" s="340"/>
      <c r="C31" s="280"/>
      <c r="D31" s="280"/>
      <c r="E31" s="346">
        <f>E30*E26</f>
        <v>0</v>
      </c>
      <c r="F31" s="347"/>
      <c r="G31" s="347"/>
      <c r="H31" s="457">
        <f>H29+J29</f>
        <v>556474.98030861677</v>
      </c>
      <c r="I31" s="457"/>
      <c r="J31" s="457"/>
      <c r="K31" s="346"/>
      <c r="L31" s="346"/>
      <c r="M31" s="348">
        <f>M30*M26</f>
        <v>0</v>
      </c>
      <c r="N31" s="288"/>
      <c r="O31" s="299" t="s">
        <v>484</v>
      </c>
      <c r="P31" s="290" t="s">
        <v>450</v>
      </c>
      <c r="Q31" s="291">
        <f>H22</f>
        <v>550.44030499458313</v>
      </c>
      <c r="R31" s="79"/>
      <c r="W31" s="353"/>
    </row>
    <row r="32" spans="1:31" ht="15.75">
      <c r="A32" s="354"/>
      <c r="B32" s="355"/>
      <c r="C32" s="354"/>
      <c r="D32" s="354"/>
      <c r="E32" s="354"/>
      <c r="F32" s="354"/>
      <c r="G32" s="354"/>
      <c r="H32" s="354"/>
      <c r="I32" s="354"/>
      <c r="J32" s="356"/>
      <c r="K32" s="354"/>
      <c r="L32" s="354"/>
      <c r="M32" s="354"/>
      <c r="N32" s="354"/>
      <c r="O32" s="289" t="s">
        <v>486</v>
      </c>
      <c r="P32" s="290" t="s">
        <v>309</v>
      </c>
      <c r="Q32" s="291">
        <f>I23</f>
        <v>1287.6259765625</v>
      </c>
      <c r="R32" s="128"/>
    </row>
    <row r="33" spans="1:18" ht="15.75">
      <c r="A33" s="451" t="s">
        <v>358</v>
      </c>
      <c r="B33" s="357"/>
      <c r="C33" s="358" t="s">
        <v>359</v>
      </c>
      <c r="D33" s="358"/>
      <c r="E33" s="358"/>
      <c r="F33" s="358"/>
      <c r="G33" s="358"/>
      <c r="H33" s="358"/>
      <c r="I33" s="358"/>
      <c r="J33" s="358"/>
      <c r="K33" s="358"/>
      <c r="L33" s="450" t="s">
        <v>360</v>
      </c>
      <c r="M33" s="450"/>
      <c r="N33" s="358"/>
      <c r="O33" s="289" t="s">
        <v>487</v>
      </c>
      <c r="P33" s="290" t="s">
        <v>309</v>
      </c>
      <c r="Q33" s="291">
        <f>J8</f>
        <v>990.79799962043762</v>
      </c>
      <c r="R33" s="143"/>
    </row>
    <row r="34" spans="1:18" ht="15.75">
      <c r="A34" s="451"/>
      <c r="B34" s="357"/>
      <c r="C34" s="354" t="s">
        <v>243</v>
      </c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290" t="s">
        <v>487</v>
      </c>
      <c r="P34" s="290" t="s">
        <v>450</v>
      </c>
      <c r="Q34" s="291">
        <f>H8</f>
        <v>438.37718790769577</v>
      </c>
      <c r="R34" s="128"/>
    </row>
    <row r="35" spans="1:18" ht="15.75">
      <c r="A35" s="354"/>
      <c r="B35" s="355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289" t="s">
        <v>488</v>
      </c>
      <c r="P35" s="290" t="s">
        <v>309</v>
      </c>
      <c r="Q35" s="291">
        <f>J9</f>
        <v>976.21809315681458</v>
      </c>
      <c r="R35" s="128"/>
    </row>
    <row r="36" spans="1:18" ht="15.75">
      <c r="A36" s="451" t="s">
        <v>361</v>
      </c>
      <c r="B36" s="357"/>
      <c r="C36" s="358" t="s">
        <v>362</v>
      </c>
      <c r="D36" s="358"/>
      <c r="E36" s="358"/>
      <c r="F36" s="358"/>
      <c r="G36" s="358"/>
      <c r="H36" s="358"/>
      <c r="I36" s="358"/>
      <c r="J36" s="358"/>
      <c r="K36" s="358"/>
      <c r="L36" s="450" t="s">
        <v>489</v>
      </c>
      <c r="M36" s="450"/>
      <c r="N36" s="354"/>
      <c r="O36" s="299" t="s">
        <v>488</v>
      </c>
      <c r="P36" s="290" t="s">
        <v>450</v>
      </c>
      <c r="Q36" s="291">
        <f>H9</f>
        <v>478.58393740653992</v>
      </c>
      <c r="R36" s="128"/>
    </row>
    <row r="37" spans="1:18" ht="15.75">
      <c r="A37" s="451"/>
      <c r="B37" s="357"/>
      <c r="C37" s="354" t="s">
        <v>4</v>
      </c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4"/>
      <c r="O37" s="289" t="s">
        <v>490</v>
      </c>
      <c r="P37" s="290" t="s">
        <v>309</v>
      </c>
      <c r="Q37" s="291">
        <f>J10</f>
        <v>827.55273455381393</v>
      </c>
      <c r="R37" s="128"/>
    </row>
    <row r="38" spans="1:18">
      <c r="A38" s="148"/>
      <c r="B38" s="150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290" t="s">
        <v>490</v>
      </c>
      <c r="P38" s="290" t="s">
        <v>450</v>
      </c>
      <c r="Q38" s="291">
        <f>H10</f>
        <v>342.3228120803833</v>
      </c>
      <c r="R38" s="148"/>
    </row>
    <row r="39" spans="1:18">
      <c r="A39" s="148"/>
      <c r="B39" s="150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289" t="s">
        <v>491</v>
      </c>
      <c r="P39" s="290" t="s">
        <v>309</v>
      </c>
      <c r="Q39" s="291">
        <f>J16</f>
        <v>2090.5500962734222</v>
      </c>
      <c r="R39" s="148"/>
    </row>
    <row r="40" spans="1:18">
      <c r="A40" s="148"/>
      <c r="B40" s="150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299" t="s">
        <v>491</v>
      </c>
      <c r="P40" s="290" t="s">
        <v>450</v>
      </c>
      <c r="Q40" s="291">
        <f>Т5!V110</f>
        <v>446.34399960935116</v>
      </c>
      <c r="R40" s="148"/>
    </row>
    <row r="41" spans="1:18">
      <c r="A41" s="148"/>
      <c r="B41" s="150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290" t="s">
        <v>491</v>
      </c>
      <c r="P41" s="290" t="s">
        <v>450</v>
      </c>
      <c r="Q41" s="291">
        <f>Т5!AL109</f>
        <v>790.03753709793091</v>
      </c>
      <c r="R41" s="148"/>
    </row>
    <row r="42" spans="1:18">
      <c r="A42" s="148"/>
      <c r="B42" s="150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97">
        <f>SUM(Q4:Q41)</f>
        <v>22511.51525843026</v>
      </c>
      <c r="R42" s="148"/>
    </row>
  </sheetData>
  <mergeCells count="24">
    <mergeCell ref="L33:M33"/>
    <mergeCell ref="A36:A37"/>
    <mergeCell ref="L36:M36"/>
    <mergeCell ref="M2:M3"/>
    <mergeCell ref="N2:N3"/>
    <mergeCell ref="E24:E25"/>
    <mergeCell ref="F24:F25"/>
    <mergeCell ref="B24:B25"/>
    <mergeCell ref="C24:C25"/>
    <mergeCell ref="D24:D25"/>
    <mergeCell ref="H31:J31"/>
    <mergeCell ref="A33:A34"/>
    <mergeCell ref="A1:K1"/>
    <mergeCell ref="A2:A3"/>
    <mergeCell ref="C2:G2"/>
    <mergeCell ref="H2:L2"/>
    <mergeCell ref="N24:N25"/>
    <mergeCell ref="G24:G25"/>
    <mergeCell ref="H24:H25"/>
    <mergeCell ref="J24:J25"/>
    <mergeCell ref="K24:K25"/>
    <mergeCell ref="L24:L25"/>
    <mergeCell ref="M24:M25"/>
    <mergeCell ref="A24:A25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4" workbookViewId="0">
      <selection activeCell="AI80" sqref="AI80:AI82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150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45507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151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152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150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84.648406982421875</v>
      </c>
      <c r="F23" s="513"/>
      <c r="G23" s="513"/>
      <c r="H23" s="513"/>
      <c r="I23" s="513">
        <v>49.006546020507813</v>
      </c>
      <c r="J23" s="513"/>
      <c r="K23" s="508">
        <v>146.77529907226562</v>
      </c>
      <c r="L23" s="508"/>
      <c r="M23" s="508"/>
      <c r="N23" s="508">
        <v>128.97920227050781</v>
      </c>
      <c r="O23" s="508"/>
      <c r="P23" s="508"/>
      <c r="Q23" s="508"/>
      <c r="R23" s="508"/>
      <c r="S23" s="508">
        <v>17.796096801757813</v>
      </c>
      <c r="T23" s="508"/>
      <c r="U23" s="508"/>
      <c r="V23" s="508">
        <v>6.1196994781494141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12.955005645751953</v>
      </c>
      <c r="AH23" s="509"/>
      <c r="AI23" s="509"/>
      <c r="AJ23" s="509"/>
      <c r="AK23" s="509"/>
      <c r="AL23" s="509">
        <v>0.75281537807464605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37.171001434326172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81.709716796875</v>
      </c>
      <c r="F24" s="513"/>
      <c r="G24" s="513"/>
      <c r="H24" s="513"/>
      <c r="I24" s="513">
        <v>47.380287170410156</v>
      </c>
      <c r="J24" s="513"/>
      <c r="K24" s="508">
        <v>135.02114868164062</v>
      </c>
      <c r="L24" s="508"/>
      <c r="M24" s="508"/>
      <c r="N24" s="508">
        <v>117.39968109130859</v>
      </c>
      <c r="O24" s="508"/>
      <c r="P24" s="508"/>
      <c r="Q24" s="508"/>
      <c r="R24" s="508"/>
      <c r="S24" s="508">
        <v>17.621467590332031</v>
      </c>
      <c r="T24" s="508"/>
      <c r="U24" s="508"/>
      <c r="V24" s="508">
        <v>5.4822015762329102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13.837001800537109</v>
      </c>
      <c r="AH24" s="509"/>
      <c r="AI24" s="509"/>
      <c r="AJ24" s="509"/>
      <c r="AK24" s="509"/>
      <c r="AL24" s="509">
        <v>0.80406817462921143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36.358493804931641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69.844276428222656</v>
      </c>
      <c r="F25" s="513"/>
      <c r="G25" s="513"/>
      <c r="H25" s="513"/>
      <c r="I25" s="513">
        <v>48.477104187011719</v>
      </c>
      <c r="J25" s="513"/>
      <c r="K25" s="508">
        <v>178.50537109375</v>
      </c>
      <c r="L25" s="508"/>
      <c r="M25" s="508"/>
      <c r="N25" s="508">
        <v>161.11381530761719</v>
      </c>
      <c r="O25" s="508"/>
      <c r="P25" s="508"/>
      <c r="Q25" s="508"/>
      <c r="R25" s="508"/>
      <c r="S25" s="508">
        <v>17.391555786132813</v>
      </c>
      <c r="T25" s="508"/>
      <c r="U25" s="508"/>
      <c r="V25" s="508">
        <v>4.6724414825439453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11.7445068359375</v>
      </c>
      <c r="AH25" s="509"/>
      <c r="AI25" s="509"/>
      <c r="AJ25" s="509"/>
      <c r="AK25" s="509"/>
      <c r="AL25" s="509">
        <v>0.68247329223632813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30.557998657226563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71.400978088378906</v>
      </c>
      <c r="F26" s="513"/>
      <c r="G26" s="513"/>
      <c r="H26" s="513"/>
      <c r="I26" s="513">
        <v>51.023696899414062</v>
      </c>
      <c r="J26" s="513"/>
      <c r="K26" s="508">
        <v>199.73872375488281</v>
      </c>
      <c r="L26" s="508"/>
      <c r="M26" s="508"/>
      <c r="N26" s="508">
        <v>181.67462158203125</v>
      </c>
      <c r="O26" s="508"/>
      <c r="P26" s="508"/>
      <c r="Q26" s="508"/>
      <c r="R26" s="508"/>
      <c r="S26" s="508">
        <v>18.064102172851563</v>
      </c>
      <c r="T26" s="508"/>
      <c r="U26" s="508"/>
      <c r="V26" s="508">
        <v>5.0092730522155762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11.203521728515625</v>
      </c>
      <c r="AH26" s="509"/>
      <c r="AI26" s="509"/>
      <c r="AJ26" s="509"/>
      <c r="AK26" s="509"/>
      <c r="AL26" s="509">
        <v>0.65103664764404301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33.180999755859375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75.445655822753906</v>
      </c>
      <c r="F27" s="513"/>
      <c r="G27" s="513"/>
      <c r="H27" s="513"/>
      <c r="I27" s="513">
        <v>45.584156036376953</v>
      </c>
      <c r="J27" s="513"/>
      <c r="K27" s="508">
        <v>137.07435607910156</v>
      </c>
      <c r="L27" s="508"/>
      <c r="M27" s="508"/>
      <c r="N27" s="508">
        <v>116.22111511230469</v>
      </c>
      <c r="O27" s="508"/>
      <c r="P27" s="508"/>
      <c r="Q27" s="508"/>
      <c r="R27" s="508"/>
      <c r="S27" s="508">
        <v>20.853240966796875</v>
      </c>
      <c r="T27" s="508"/>
      <c r="U27" s="508"/>
      <c r="V27" s="508">
        <v>5.0570816993713379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16.986007690429688</v>
      </c>
      <c r="AH27" s="509"/>
      <c r="AI27" s="509"/>
      <c r="AJ27" s="509"/>
      <c r="AK27" s="509"/>
      <c r="AL27" s="509">
        <v>0.98705690689086922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34.208499908447266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76.223464965820313</v>
      </c>
      <c r="F28" s="513"/>
      <c r="G28" s="513"/>
      <c r="H28" s="513"/>
      <c r="I28" s="513">
        <v>44.071537017822266</v>
      </c>
      <c r="J28" s="513"/>
      <c r="K28" s="508">
        <v>118.72240447998047</v>
      </c>
      <c r="L28" s="508"/>
      <c r="M28" s="508"/>
      <c r="N28" s="508">
        <v>100.78627014160156</v>
      </c>
      <c r="O28" s="508"/>
      <c r="P28" s="508"/>
      <c r="Q28" s="508"/>
      <c r="R28" s="508"/>
      <c r="S28" s="508">
        <v>17.936134338378906</v>
      </c>
      <c r="T28" s="508"/>
      <c r="U28" s="508"/>
      <c r="V28" s="508">
        <v>4.6189393997192383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14.614002227783203</v>
      </c>
      <c r="AH28" s="509"/>
      <c r="AI28" s="509"/>
      <c r="AJ28" s="509"/>
      <c r="AK28" s="509"/>
      <c r="AL28" s="509">
        <v>0.84921966945648197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30.89000129699707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79.545341491699219</v>
      </c>
      <c r="F29" s="513"/>
      <c r="G29" s="513"/>
      <c r="H29" s="513"/>
      <c r="I29" s="513">
        <v>45.945045471191406</v>
      </c>
      <c r="J29" s="513"/>
      <c r="K29" s="508">
        <v>129.257080078125</v>
      </c>
      <c r="L29" s="508"/>
      <c r="M29" s="508"/>
      <c r="N29" s="508">
        <v>112.55735015869141</v>
      </c>
      <c r="O29" s="508"/>
      <c r="P29" s="508"/>
      <c r="Q29" s="508"/>
      <c r="R29" s="508"/>
      <c r="S29" s="508">
        <v>16.699729919433594</v>
      </c>
      <c r="T29" s="508"/>
      <c r="U29" s="508"/>
      <c r="V29" s="508">
        <v>5.1231141090393066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13.022510528564453</v>
      </c>
      <c r="AH29" s="509"/>
      <c r="AI29" s="509"/>
      <c r="AJ29" s="509"/>
      <c r="AK29" s="509"/>
      <c r="AL29" s="509">
        <v>0.75673808681488042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28.526996612548828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80.136032104492187</v>
      </c>
      <c r="F30" s="513"/>
      <c r="G30" s="513"/>
      <c r="H30" s="513"/>
      <c r="I30" s="513">
        <v>46.811164855957031</v>
      </c>
      <c r="J30" s="513"/>
      <c r="K30" s="508">
        <v>135.98898315429687</v>
      </c>
      <c r="L30" s="508"/>
      <c r="M30" s="508"/>
      <c r="N30" s="508">
        <v>117.99254608154297</v>
      </c>
      <c r="O30" s="508"/>
      <c r="P30" s="508"/>
      <c r="Q30" s="508"/>
      <c r="R30" s="508"/>
      <c r="S30" s="508">
        <v>17.996437072753906</v>
      </c>
      <c r="T30" s="508"/>
      <c r="U30" s="508"/>
      <c r="V30" s="508">
        <v>5.388092041015625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14.264003753662109</v>
      </c>
      <c r="AH30" s="509"/>
      <c r="AI30" s="509"/>
      <c r="AJ30" s="509"/>
      <c r="AK30" s="509"/>
      <c r="AL30" s="509">
        <v>0.82888125812530522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28.864994049072266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78.982215881347656</v>
      </c>
      <c r="F31" s="513"/>
      <c r="G31" s="513"/>
      <c r="H31" s="513"/>
      <c r="I31" s="513">
        <v>45.267333984375</v>
      </c>
      <c r="J31" s="513"/>
      <c r="K31" s="508">
        <v>119.79530334472656</v>
      </c>
      <c r="L31" s="508"/>
      <c r="M31" s="508"/>
      <c r="N31" s="508">
        <v>102.37587738037109</v>
      </c>
      <c r="O31" s="508"/>
      <c r="P31" s="508"/>
      <c r="Q31" s="508"/>
      <c r="R31" s="508"/>
      <c r="S31" s="508">
        <v>17.419425964355469</v>
      </c>
      <c r="T31" s="508"/>
      <c r="U31" s="508"/>
      <c r="V31" s="508">
        <v>4.8392829895019531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14.262001037597656</v>
      </c>
      <c r="AH31" s="509"/>
      <c r="AI31" s="509"/>
      <c r="AJ31" s="509"/>
      <c r="AK31" s="509"/>
      <c r="AL31" s="509">
        <v>0.82876488029479978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29.296499252319336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72.557685852050781</v>
      </c>
      <c r="F32" s="513"/>
      <c r="G32" s="513"/>
      <c r="H32" s="513"/>
      <c r="I32" s="513">
        <v>43.914859771728516</v>
      </c>
      <c r="J32" s="513"/>
      <c r="K32" s="508">
        <v>122.77176666259766</v>
      </c>
      <c r="L32" s="508"/>
      <c r="M32" s="508"/>
      <c r="N32" s="508">
        <v>104.49639129638672</v>
      </c>
      <c r="O32" s="508"/>
      <c r="P32" s="508"/>
      <c r="Q32" s="508"/>
      <c r="R32" s="508"/>
      <c r="S32" s="508">
        <v>18.275375366210938</v>
      </c>
      <c r="T32" s="508"/>
      <c r="U32" s="508"/>
      <c r="V32" s="508">
        <v>4.3301711082458496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14.980499267578125</v>
      </c>
      <c r="AH32" s="509"/>
      <c r="AI32" s="509"/>
      <c r="AJ32" s="509"/>
      <c r="AK32" s="509"/>
      <c r="AL32" s="509">
        <v>0.87051681243896484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30.833499908447266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73.38543701171875</v>
      </c>
      <c r="F33" s="513"/>
      <c r="G33" s="513"/>
      <c r="H33" s="513"/>
      <c r="I33" s="513">
        <v>45.424045562744141</v>
      </c>
      <c r="J33" s="513"/>
      <c r="K33" s="508">
        <v>141.19334411621094</v>
      </c>
      <c r="L33" s="508"/>
      <c r="M33" s="508"/>
      <c r="N33" s="508">
        <v>122.7774658203125</v>
      </c>
      <c r="O33" s="508"/>
      <c r="P33" s="508"/>
      <c r="Q33" s="508"/>
      <c r="R33" s="508"/>
      <c r="S33" s="508">
        <v>18.415878295898438</v>
      </c>
      <c r="T33" s="508"/>
      <c r="U33" s="508"/>
      <c r="V33" s="508">
        <v>4.7973647117614746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14.560989379882812</v>
      </c>
      <c r="AH33" s="509"/>
      <c r="AI33" s="509"/>
      <c r="AJ33" s="509"/>
      <c r="AK33" s="509"/>
      <c r="AL33" s="509">
        <v>0.84613909286499023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32.431499481201172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74.504020690917969</v>
      </c>
      <c r="F34" s="513"/>
      <c r="G34" s="513"/>
      <c r="H34" s="513"/>
      <c r="I34" s="513">
        <v>45.280452728271484</v>
      </c>
      <c r="J34" s="513"/>
      <c r="K34" s="508">
        <v>130.30940246582031</v>
      </c>
      <c r="L34" s="508"/>
      <c r="M34" s="508"/>
      <c r="N34" s="508">
        <v>109.05326843261719</v>
      </c>
      <c r="O34" s="508"/>
      <c r="P34" s="508"/>
      <c r="Q34" s="508"/>
      <c r="R34" s="508"/>
      <c r="S34" s="508">
        <v>21.256134033203125</v>
      </c>
      <c r="T34" s="508"/>
      <c r="U34" s="508"/>
      <c r="V34" s="508">
        <v>4.783355712890625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17.699996948242188</v>
      </c>
      <c r="AH34" s="509"/>
      <c r="AI34" s="509"/>
      <c r="AJ34" s="509"/>
      <c r="AK34" s="509"/>
      <c r="AL34" s="509">
        <v>1.0285468226623535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35.763996124267578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82.367630004882813</v>
      </c>
      <c r="F35" s="513"/>
      <c r="G35" s="513"/>
      <c r="H35" s="513"/>
      <c r="I35" s="513">
        <v>47.609138488769531</v>
      </c>
      <c r="J35" s="513"/>
      <c r="K35" s="508">
        <v>141.11665344238281</v>
      </c>
      <c r="L35" s="508"/>
      <c r="M35" s="508"/>
      <c r="N35" s="508">
        <v>123.33708190917969</v>
      </c>
      <c r="O35" s="508"/>
      <c r="P35" s="508"/>
      <c r="Q35" s="508"/>
      <c r="R35" s="508"/>
      <c r="S35" s="508">
        <v>17.779571533203125</v>
      </c>
      <c r="T35" s="508"/>
      <c r="U35" s="508"/>
      <c r="V35" s="508">
        <v>5.7597250938415527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13.663486480712891</v>
      </c>
      <c r="AH35" s="509"/>
      <c r="AI35" s="509"/>
      <c r="AJ35" s="509"/>
      <c r="AK35" s="509"/>
      <c r="AL35" s="509">
        <v>0.79398519939422607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31.147998809814453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94.151458740234375</v>
      </c>
      <c r="F36" s="513"/>
      <c r="G36" s="513"/>
      <c r="H36" s="513"/>
      <c r="I36" s="513">
        <v>48.111419677734375</v>
      </c>
      <c r="J36" s="513"/>
      <c r="K36" s="508">
        <v>111.68472290039062</v>
      </c>
      <c r="L36" s="508"/>
      <c r="M36" s="508"/>
      <c r="N36" s="508">
        <v>93.595687866210938</v>
      </c>
      <c r="O36" s="508"/>
      <c r="P36" s="508"/>
      <c r="Q36" s="508"/>
      <c r="R36" s="508"/>
      <c r="S36" s="508">
        <v>18.089035034179687</v>
      </c>
      <c r="T36" s="508"/>
      <c r="U36" s="508"/>
      <c r="V36" s="508">
        <v>6.027585506439209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15.071498870849609</v>
      </c>
      <c r="AH36" s="509"/>
      <c r="AI36" s="509"/>
      <c r="AJ36" s="509"/>
      <c r="AK36" s="509"/>
      <c r="AL36" s="509">
        <v>0.87580479938507083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30.546993255615234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89.755790710449219</v>
      </c>
      <c r="F37" s="513"/>
      <c r="G37" s="513"/>
      <c r="H37" s="513"/>
      <c r="I37" s="513">
        <v>46.809200286865234</v>
      </c>
      <c r="J37" s="513"/>
      <c r="K37" s="508">
        <v>111.22877502441406</v>
      </c>
      <c r="L37" s="508"/>
      <c r="M37" s="508"/>
      <c r="N37" s="508">
        <v>93.96685791015625</v>
      </c>
      <c r="O37" s="508"/>
      <c r="P37" s="508"/>
      <c r="Q37" s="508"/>
      <c r="R37" s="508"/>
      <c r="S37" s="508">
        <v>17.261917114257812</v>
      </c>
      <c r="T37" s="508"/>
      <c r="U37" s="508"/>
      <c r="V37" s="508">
        <v>5.5976033210754395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14.232505798339844</v>
      </c>
      <c r="AH37" s="509"/>
      <c r="AI37" s="509"/>
      <c r="AJ37" s="509"/>
      <c r="AK37" s="509"/>
      <c r="AL37" s="509">
        <v>0.82705091194152835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29.286996841430664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98.81060791015625</v>
      </c>
      <c r="F38" s="513"/>
      <c r="G38" s="513"/>
      <c r="H38" s="513"/>
      <c r="I38" s="513">
        <v>53.43585205078125</v>
      </c>
      <c r="J38" s="513"/>
      <c r="K38" s="508">
        <v>155.59811401367188</v>
      </c>
      <c r="L38" s="508"/>
      <c r="M38" s="508"/>
      <c r="N38" s="508">
        <v>136.77786254882812</v>
      </c>
      <c r="O38" s="508"/>
      <c r="P38" s="508"/>
      <c r="Q38" s="508"/>
      <c r="R38" s="508"/>
      <c r="S38" s="508">
        <v>18.82025146484375</v>
      </c>
      <c r="T38" s="508"/>
      <c r="U38" s="508"/>
      <c r="V38" s="508">
        <v>8.0907716751098633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14.449501037597656</v>
      </c>
      <c r="AH38" s="509"/>
      <c r="AI38" s="509"/>
      <c r="AJ38" s="509"/>
      <c r="AK38" s="509"/>
      <c r="AL38" s="509">
        <v>0.83966050529479985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30.297496795654297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99.373756408691406</v>
      </c>
      <c r="F39" s="513"/>
      <c r="G39" s="513"/>
      <c r="H39" s="513"/>
      <c r="I39" s="513">
        <v>54.883937835693359</v>
      </c>
      <c r="J39" s="513"/>
      <c r="K39" s="508">
        <v>175.3758544921875</v>
      </c>
      <c r="L39" s="508"/>
      <c r="M39" s="508"/>
      <c r="N39" s="508">
        <v>156.37580871582031</v>
      </c>
      <c r="O39" s="508"/>
      <c r="P39" s="508"/>
      <c r="Q39" s="508"/>
      <c r="R39" s="508"/>
      <c r="S39" s="508">
        <v>19.000045776367188</v>
      </c>
      <c r="T39" s="508"/>
      <c r="U39" s="508"/>
      <c r="V39" s="508">
        <v>8.8734130859375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13.739006042480469</v>
      </c>
      <c r="AH39" s="509"/>
      <c r="AI39" s="509"/>
      <c r="AJ39" s="509"/>
      <c r="AK39" s="509"/>
      <c r="AL39" s="509">
        <v>0.79837364112854003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30.731498718261719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100.57282257080078</v>
      </c>
      <c r="F40" s="513"/>
      <c r="G40" s="513"/>
      <c r="H40" s="513"/>
      <c r="I40" s="513">
        <v>54.696659088134766</v>
      </c>
      <c r="J40" s="513"/>
      <c r="K40" s="508">
        <v>176.09466552734375</v>
      </c>
      <c r="L40" s="508"/>
      <c r="M40" s="508"/>
      <c r="N40" s="508">
        <v>156.82125854492187</v>
      </c>
      <c r="O40" s="508"/>
      <c r="P40" s="508"/>
      <c r="Q40" s="508"/>
      <c r="R40" s="508"/>
      <c r="S40" s="508">
        <v>19.273406982421875</v>
      </c>
      <c r="T40" s="508"/>
      <c r="U40" s="508"/>
      <c r="V40" s="508">
        <v>9.1621179580688477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13.921497344970703</v>
      </c>
      <c r="AH40" s="509"/>
      <c r="AI40" s="509"/>
      <c r="AJ40" s="509"/>
      <c r="AK40" s="509"/>
      <c r="AL40" s="509">
        <v>0.80897821071624754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32.25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101.22042846679687</v>
      </c>
      <c r="F41" s="513"/>
      <c r="G41" s="513"/>
      <c r="H41" s="513"/>
      <c r="I41" s="513">
        <v>55.133480072021484</v>
      </c>
      <c r="J41" s="513"/>
      <c r="K41" s="508">
        <v>176.68603515625</v>
      </c>
      <c r="L41" s="508"/>
      <c r="M41" s="508"/>
      <c r="N41" s="508">
        <v>154.38995361328125</v>
      </c>
      <c r="O41" s="508"/>
      <c r="P41" s="508"/>
      <c r="Q41" s="508"/>
      <c r="R41" s="508"/>
      <c r="S41" s="508">
        <v>22.29608154296875</v>
      </c>
      <c r="T41" s="508"/>
      <c r="U41" s="508"/>
      <c r="V41" s="508">
        <v>9.4025993347167969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16.960494995117188</v>
      </c>
      <c r="AH41" s="509"/>
      <c r="AI41" s="509"/>
      <c r="AJ41" s="509"/>
      <c r="AK41" s="509"/>
      <c r="AL41" s="509">
        <v>0.98557436416625976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34.955997467041016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100.51061248779297</v>
      </c>
      <c r="F42" s="513"/>
      <c r="G42" s="513"/>
      <c r="H42" s="513"/>
      <c r="I42" s="513">
        <v>54.763896942138672</v>
      </c>
      <c r="J42" s="513"/>
      <c r="K42" s="508">
        <v>175.55279541015625</v>
      </c>
      <c r="L42" s="508"/>
      <c r="M42" s="508"/>
      <c r="N42" s="508">
        <v>156.00845336914063</v>
      </c>
      <c r="O42" s="508"/>
      <c r="P42" s="508"/>
      <c r="Q42" s="508"/>
      <c r="R42" s="508"/>
      <c r="S42" s="508">
        <v>19.544342041015625</v>
      </c>
      <c r="T42" s="508"/>
      <c r="U42" s="508"/>
      <c r="V42" s="508">
        <v>9.1305685043334961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14.497993469238281</v>
      </c>
      <c r="AH42" s="509"/>
      <c r="AI42" s="509"/>
      <c r="AJ42" s="509"/>
      <c r="AK42" s="509"/>
      <c r="AL42" s="509">
        <v>0.8424784004974365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31.270994186401367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99.882362365722656</v>
      </c>
      <c r="F43" s="513"/>
      <c r="G43" s="513"/>
      <c r="H43" s="513"/>
      <c r="I43" s="513">
        <v>54.364765167236328</v>
      </c>
      <c r="J43" s="513"/>
      <c r="K43" s="508">
        <v>175.79603576660156</v>
      </c>
      <c r="L43" s="508"/>
      <c r="M43" s="508"/>
      <c r="N43" s="508">
        <v>157.08903503417969</v>
      </c>
      <c r="O43" s="508"/>
      <c r="P43" s="508"/>
      <c r="Q43" s="508"/>
      <c r="R43" s="508"/>
      <c r="S43" s="508">
        <v>18.707000732421875</v>
      </c>
      <c r="T43" s="508"/>
      <c r="U43" s="508"/>
      <c r="V43" s="508">
        <v>9.0473556518554687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13.607002258300781</v>
      </c>
      <c r="AH43" s="509"/>
      <c r="AI43" s="509"/>
      <c r="AJ43" s="509"/>
      <c r="AK43" s="509"/>
      <c r="AL43" s="509">
        <v>0.79070290122985842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29.935998916625977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99.974494934082031</v>
      </c>
      <c r="F44" s="513"/>
      <c r="G44" s="513"/>
      <c r="H44" s="513"/>
      <c r="I44" s="513">
        <v>54.042987823486328</v>
      </c>
      <c r="J44" s="513"/>
      <c r="K44" s="508">
        <v>175.74220275878906</v>
      </c>
      <c r="L44" s="508"/>
      <c r="M44" s="508"/>
      <c r="N44" s="508">
        <v>156.79975891113281</v>
      </c>
      <c r="O44" s="508"/>
      <c r="P44" s="508"/>
      <c r="Q44" s="508"/>
      <c r="R44" s="508"/>
      <c r="S44" s="508">
        <v>18.94244384765625</v>
      </c>
      <c r="T44" s="508"/>
      <c r="U44" s="508"/>
      <c r="V44" s="508">
        <v>9.1246004104614258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13.996509552001953</v>
      </c>
      <c r="AH44" s="509"/>
      <c r="AI44" s="509"/>
      <c r="AJ44" s="509"/>
      <c r="AK44" s="509"/>
      <c r="AL44" s="509">
        <v>0.81333717006683348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29.828498840332031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100.23382568359375</v>
      </c>
      <c r="F45" s="513"/>
      <c r="G45" s="513"/>
      <c r="H45" s="513"/>
      <c r="I45" s="513">
        <v>55.787784576416016</v>
      </c>
      <c r="J45" s="513"/>
      <c r="K45" s="508">
        <v>176.62521362304688</v>
      </c>
      <c r="L45" s="508"/>
      <c r="M45" s="508"/>
      <c r="N45" s="508">
        <v>159.48750305175781</v>
      </c>
      <c r="O45" s="508"/>
      <c r="P45" s="508"/>
      <c r="Q45" s="508"/>
      <c r="R45" s="508"/>
      <c r="S45" s="508">
        <v>17.137710571289063</v>
      </c>
      <c r="T45" s="508"/>
      <c r="U45" s="508"/>
      <c r="V45" s="508">
        <v>8.8353538513183594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12.269012451171875</v>
      </c>
      <c r="AH45" s="509"/>
      <c r="AI45" s="509"/>
      <c r="AJ45" s="509"/>
      <c r="AK45" s="509"/>
      <c r="AL45" s="509">
        <v>0.71295231353759769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29.864999771118164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99.997207641601563</v>
      </c>
      <c r="F46" s="513"/>
      <c r="G46" s="513"/>
      <c r="H46" s="513"/>
      <c r="I46" s="513">
        <v>54.569515228271484</v>
      </c>
      <c r="J46" s="513"/>
      <c r="K46" s="508">
        <v>163.82278442382812</v>
      </c>
      <c r="L46" s="508"/>
      <c r="M46" s="508"/>
      <c r="N46" s="508">
        <v>147.7427978515625</v>
      </c>
      <c r="O46" s="508"/>
      <c r="P46" s="508"/>
      <c r="Q46" s="508"/>
      <c r="R46" s="508"/>
      <c r="S46" s="508">
        <v>16.079986572265625</v>
      </c>
      <c r="T46" s="508"/>
      <c r="U46" s="508"/>
      <c r="V46" s="508">
        <v>8.3461904525756836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11.561988830566406</v>
      </c>
      <c r="AH46" s="509"/>
      <c r="AI46" s="509"/>
      <c r="AJ46" s="509"/>
      <c r="AK46" s="509"/>
      <c r="AL46" s="509">
        <v>0.67186717094421389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29.416996002197266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100.63301086425781</v>
      </c>
      <c r="F47" s="513"/>
      <c r="G47" s="513"/>
      <c r="H47" s="513"/>
      <c r="I47" s="513">
        <v>53.579788208007813</v>
      </c>
      <c r="J47" s="513"/>
      <c r="K47" s="508">
        <v>149.52824401855469</v>
      </c>
      <c r="L47" s="508"/>
      <c r="M47" s="508"/>
      <c r="N47" s="508">
        <v>133.33404541015625</v>
      </c>
      <c r="O47" s="508"/>
      <c r="P47" s="508"/>
      <c r="Q47" s="508"/>
      <c r="R47" s="508"/>
      <c r="S47" s="508">
        <v>16.194198608398438</v>
      </c>
      <c r="T47" s="508"/>
      <c r="U47" s="508"/>
      <c r="V47" s="508">
        <v>7.9284420013427734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12.052494049072266</v>
      </c>
      <c r="AH47" s="509"/>
      <c r="AI47" s="509"/>
      <c r="AJ47" s="509"/>
      <c r="AK47" s="509"/>
      <c r="AL47" s="509">
        <v>0.70037042919158943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31.038995742797852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100.31277465820312</v>
      </c>
      <c r="F48" s="513"/>
      <c r="G48" s="513"/>
      <c r="H48" s="513"/>
      <c r="I48" s="513">
        <v>55.789215087890625</v>
      </c>
      <c r="J48" s="513"/>
      <c r="K48" s="508">
        <v>176.13009643554688</v>
      </c>
      <c r="L48" s="508"/>
      <c r="M48" s="508"/>
      <c r="N48" s="508">
        <v>156.8577880859375</v>
      </c>
      <c r="O48" s="508"/>
      <c r="P48" s="508"/>
      <c r="Q48" s="508"/>
      <c r="R48" s="508"/>
      <c r="S48" s="508">
        <v>19.272308349609375</v>
      </c>
      <c r="T48" s="508"/>
      <c r="U48" s="508"/>
      <c r="V48" s="508">
        <v>8.9463367462158203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14.345993041992188</v>
      </c>
      <c r="AH48" s="509"/>
      <c r="AI48" s="509"/>
      <c r="AJ48" s="509"/>
      <c r="AK48" s="509"/>
      <c r="AL48" s="509">
        <v>0.83364565567016602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34.574996948242187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99.647895812988281</v>
      </c>
      <c r="F49" s="513"/>
      <c r="G49" s="513"/>
      <c r="H49" s="513"/>
      <c r="I49" s="513">
        <v>56.672962188720703</v>
      </c>
      <c r="J49" s="513"/>
      <c r="K49" s="508">
        <v>186.39071655273437</v>
      </c>
      <c r="L49" s="508"/>
      <c r="M49" s="508"/>
      <c r="N49" s="508">
        <v>168.43838500976563</v>
      </c>
      <c r="O49" s="508"/>
      <c r="P49" s="508"/>
      <c r="Q49" s="508"/>
      <c r="R49" s="508"/>
      <c r="S49" s="508">
        <v>17.95233154296875</v>
      </c>
      <c r="T49" s="508"/>
      <c r="U49" s="508"/>
      <c r="V49" s="508">
        <v>9.0574779510498047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12.5885009765625</v>
      </c>
      <c r="AH49" s="509"/>
      <c r="AI49" s="509"/>
      <c r="AJ49" s="509"/>
      <c r="AK49" s="509"/>
      <c r="AL49" s="509">
        <v>0.73151779174804688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30.638496398925781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100.01936340332031</v>
      </c>
      <c r="F50" s="513"/>
      <c r="G50" s="513"/>
      <c r="H50" s="513"/>
      <c r="I50" s="513">
        <v>55.597728729248047</v>
      </c>
      <c r="J50" s="513"/>
      <c r="K50" s="508">
        <v>166.97242736816406</v>
      </c>
      <c r="L50" s="508"/>
      <c r="M50" s="508"/>
      <c r="N50" s="508">
        <v>149.49160766601562</v>
      </c>
      <c r="O50" s="508"/>
      <c r="P50" s="508"/>
      <c r="Q50" s="508"/>
      <c r="R50" s="508"/>
      <c r="S50" s="508">
        <v>17.480819702148438</v>
      </c>
      <c r="T50" s="508"/>
      <c r="U50" s="508"/>
      <c r="V50" s="508">
        <v>8.4166488647460937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12.737991333007812</v>
      </c>
      <c r="AH50" s="509"/>
      <c r="AI50" s="509"/>
      <c r="AJ50" s="509"/>
      <c r="AK50" s="509"/>
      <c r="AL50" s="509">
        <v>0.740204676361084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29.597494125366211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73.270423889160156</v>
      </c>
      <c r="F51" s="513"/>
      <c r="G51" s="513"/>
      <c r="H51" s="513"/>
      <c r="I51" s="513">
        <v>44.744453430175781</v>
      </c>
      <c r="J51" s="513"/>
      <c r="K51" s="508">
        <v>152.32763671875</v>
      </c>
      <c r="L51" s="508"/>
      <c r="M51" s="508"/>
      <c r="N51" s="508">
        <v>133.1080322265625</v>
      </c>
      <c r="O51" s="508"/>
      <c r="P51" s="508"/>
      <c r="Q51" s="508"/>
      <c r="R51" s="508"/>
      <c r="S51" s="508">
        <v>19.2196044921875</v>
      </c>
      <c r="T51" s="508"/>
      <c r="U51" s="508"/>
      <c r="V51" s="508">
        <v>5.1839761734008789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14.638988494873047</v>
      </c>
      <c r="AH51" s="509"/>
      <c r="AI51" s="509"/>
      <c r="AJ51" s="509"/>
      <c r="AK51" s="509"/>
      <c r="AL51" s="509">
        <v>0.85067162143707276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28.520998001098633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75.7601318359375</v>
      </c>
      <c r="F52" s="513"/>
      <c r="G52" s="513"/>
      <c r="H52" s="513"/>
      <c r="I52" s="513">
        <v>49.156402587890625</v>
      </c>
      <c r="J52" s="513"/>
      <c r="K52" s="508">
        <v>183.89828491210937</v>
      </c>
      <c r="L52" s="508"/>
      <c r="M52" s="508"/>
      <c r="N52" s="508">
        <v>166.40934753417969</v>
      </c>
      <c r="O52" s="508"/>
      <c r="P52" s="508"/>
      <c r="Q52" s="508"/>
      <c r="R52" s="508"/>
      <c r="S52" s="508">
        <v>17.488937377929687</v>
      </c>
      <c r="T52" s="508"/>
      <c r="U52" s="508"/>
      <c r="V52" s="508">
        <v>5.763606071472168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10.623489379882813</v>
      </c>
      <c r="AH52" s="509"/>
      <c r="AI52" s="509"/>
      <c r="AJ52" s="509"/>
      <c r="AK52" s="509"/>
      <c r="AL52" s="509">
        <v>0.61733096786499031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30.201496124267578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87.829261016845706</v>
      </c>
      <c r="F53" s="507"/>
      <c r="G53" s="507"/>
      <c r="H53" s="507"/>
      <c r="I53" s="507">
        <v>50.264513905843096</v>
      </c>
      <c r="J53" s="507"/>
      <c r="K53" s="501">
        <v>4625.724441528323</v>
      </c>
      <c r="L53" s="501"/>
      <c r="M53" s="501"/>
      <c r="N53" s="501">
        <v>4075.4588699340834</v>
      </c>
      <c r="O53" s="501"/>
      <c r="P53" s="501"/>
      <c r="Q53" s="501"/>
      <c r="R53" s="501"/>
      <c r="S53" s="501">
        <v>550.26557159423828</v>
      </c>
      <c r="T53" s="501"/>
      <c r="U53" s="501"/>
      <c r="V53" s="501">
        <v>202.91569064557552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415.0917501449585</v>
      </c>
      <c r="AH53" s="501"/>
      <c r="AI53" s="501"/>
      <c r="AJ53" s="501"/>
      <c r="AK53" s="501">
        <v>24.120981600923539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942.18950009346008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150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344285.14825439453</v>
      </c>
      <c r="G59" s="484"/>
      <c r="H59" s="484"/>
      <c r="I59" s="484"/>
      <c r="J59" s="484"/>
      <c r="K59" s="484"/>
      <c r="L59" s="484">
        <v>316789.448595047</v>
      </c>
      <c r="M59" s="484"/>
      <c r="N59" s="484"/>
      <c r="O59" s="484"/>
      <c r="P59" s="484"/>
      <c r="Q59" s="484">
        <v>11214.695052191615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193091.17999982834</v>
      </c>
      <c r="AE59" s="484"/>
      <c r="AF59" s="484"/>
      <c r="AG59" s="484"/>
      <c r="AH59" s="484"/>
      <c r="AI59" s="484">
        <v>159311.77562475204</v>
      </c>
      <c r="AJ59" s="484"/>
      <c r="AK59" s="484"/>
      <c r="AL59" s="484"/>
      <c r="AM59" s="484">
        <v>33779.404375076294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85803.16181242466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339659.41931343079</v>
      </c>
      <c r="G60" s="484"/>
      <c r="H60" s="484"/>
      <c r="I60" s="484"/>
      <c r="J60" s="484"/>
      <c r="K60" s="484"/>
      <c r="L60" s="484">
        <v>312713.98830127716</v>
      </c>
      <c r="M60" s="484"/>
      <c r="N60" s="484"/>
      <c r="O60" s="484"/>
      <c r="P60" s="484"/>
      <c r="Q60" s="484">
        <v>11011.77936154604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191012.47949981689</v>
      </c>
      <c r="AE60" s="484"/>
      <c r="AF60" s="484"/>
      <c r="AG60" s="484"/>
      <c r="AH60" s="484"/>
      <c r="AI60" s="484">
        <v>157648.16687488556</v>
      </c>
      <c r="AJ60" s="484"/>
      <c r="AK60" s="484"/>
      <c r="AL60" s="484"/>
      <c r="AM60" s="484">
        <v>33364.312624931335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84860.9723123312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4625.7289409637451</v>
      </c>
      <c r="G61" s="484"/>
      <c r="H61" s="484"/>
      <c r="I61" s="484"/>
      <c r="J61" s="484"/>
      <c r="K61" s="484"/>
      <c r="L61" s="484">
        <v>4075.4602937698364</v>
      </c>
      <c r="M61" s="484"/>
      <c r="N61" s="484"/>
      <c r="O61" s="484"/>
      <c r="P61" s="484"/>
      <c r="Q61" s="484">
        <v>202.91569064557552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415.0917501449585</v>
      </c>
      <c r="AN61" s="484"/>
      <c r="AO61" s="484"/>
      <c r="AP61" s="484"/>
      <c r="AQ61" s="484"/>
      <c r="AR61" s="484"/>
      <c r="AS61" s="484">
        <v>24.120981600923539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942.18950009346008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202.91569064557552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200.71902510380841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24.120981600923539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176.59804350288488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415.0917501449585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942.18950009346008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2.1966655417671204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28" workbookViewId="0">
      <selection activeCell="BM76" sqref="BM76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172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45579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173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174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172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83.273605346679687</v>
      </c>
      <c r="F23" s="513"/>
      <c r="G23" s="513"/>
      <c r="H23" s="513"/>
      <c r="I23" s="513">
        <v>49.955215454101563</v>
      </c>
      <c r="J23" s="513"/>
      <c r="K23" s="508">
        <v>72.706047058105469</v>
      </c>
      <c r="L23" s="508"/>
      <c r="M23" s="508"/>
      <c r="N23" s="508">
        <v>65.546897888183594</v>
      </c>
      <c r="O23" s="508"/>
      <c r="P23" s="508"/>
      <c r="Q23" s="508"/>
      <c r="R23" s="508"/>
      <c r="S23" s="508">
        <v>7.159149169921875</v>
      </c>
      <c r="T23" s="508"/>
      <c r="U23" s="508"/>
      <c r="V23" s="508">
        <v>2.787752628326416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6.2539939880371094</v>
      </c>
      <c r="AH23" s="509"/>
      <c r="AI23" s="509"/>
      <c r="AJ23" s="509"/>
      <c r="AK23" s="509"/>
      <c r="AL23" s="509">
        <v>0.36341959064483642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10.584500312805176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80.351463317871094</v>
      </c>
      <c r="F24" s="513"/>
      <c r="G24" s="513"/>
      <c r="H24" s="513"/>
      <c r="I24" s="513">
        <v>47.590042114257813</v>
      </c>
      <c r="J24" s="513"/>
      <c r="K24" s="508">
        <v>62.463306427001953</v>
      </c>
      <c r="L24" s="508"/>
      <c r="M24" s="508"/>
      <c r="N24" s="508">
        <v>54.921035766601563</v>
      </c>
      <c r="O24" s="508"/>
      <c r="P24" s="508"/>
      <c r="Q24" s="508"/>
      <c r="R24" s="508"/>
      <c r="S24" s="508">
        <v>7.5422706604003906</v>
      </c>
      <c r="T24" s="508"/>
      <c r="U24" s="508"/>
      <c r="V24" s="508">
        <v>2.4107842445373535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6.8585014343261719</v>
      </c>
      <c r="AH24" s="509"/>
      <c r="AI24" s="509"/>
      <c r="AJ24" s="509"/>
      <c r="AK24" s="509"/>
      <c r="AL24" s="509">
        <v>0.39854751834869384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10.290999412536621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69.119064331054688</v>
      </c>
      <c r="F25" s="513"/>
      <c r="G25" s="513"/>
      <c r="H25" s="513"/>
      <c r="I25" s="513">
        <v>53.862216949462891</v>
      </c>
      <c r="J25" s="513"/>
      <c r="K25" s="508">
        <v>101.44783782958984</v>
      </c>
      <c r="L25" s="508"/>
      <c r="M25" s="508"/>
      <c r="N25" s="508">
        <v>93.636909484863281</v>
      </c>
      <c r="O25" s="508"/>
      <c r="P25" s="508"/>
      <c r="Q25" s="508"/>
      <c r="R25" s="508"/>
      <c r="S25" s="508">
        <v>7.8109283447265625</v>
      </c>
      <c r="T25" s="508"/>
      <c r="U25" s="508"/>
      <c r="V25" s="508">
        <v>1.9770931005477905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7.3405075073242188</v>
      </c>
      <c r="AH25" s="509"/>
      <c r="AI25" s="509"/>
      <c r="AJ25" s="509"/>
      <c r="AK25" s="509"/>
      <c r="AL25" s="509">
        <v>0.42655689125061036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10.334500312805176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70.512985229492187</v>
      </c>
      <c r="F26" s="513"/>
      <c r="G26" s="513"/>
      <c r="H26" s="513"/>
      <c r="I26" s="513">
        <v>54.458992004394531</v>
      </c>
      <c r="J26" s="513"/>
      <c r="K26" s="508">
        <v>106.11380004882812</v>
      </c>
      <c r="L26" s="508"/>
      <c r="M26" s="508"/>
      <c r="N26" s="508">
        <v>97.638473510742188</v>
      </c>
      <c r="O26" s="508"/>
      <c r="P26" s="508"/>
      <c r="Q26" s="508"/>
      <c r="R26" s="508"/>
      <c r="S26" s="508">
        <v>8.4753265380859375</v>
      </c>
      <c r="T26" s="508"/>
      <c r="U26" s="508"/>
      <c r="V26" s="508">
        <v>2.1742353439331055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7.9580001831054687</v>
      </c>
      <c r="AH26" s="509"/>
      <c r="AI26" s="509"/>
      <c r="AJ26" s="509"/>
      <c r="AK26" s="509"/>
      <c r="AL26" s="509">
        <v>0.4624393906402588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11.991498947143555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74.171966552734375</v>
      </c>
      <c r="F27" s="513"/>
      <c r="G27" s="513"/>
      <c r="H27" s="513"/>
      <c r="I27" s="513">
        <v>48.729164123535156</v>
      </c>
      <c r="J27" s="513"/>
      <c r="K27" s="508">
        <v>72.048011779785156</v>
      </c>
      <c r="L27" s="508"/>
      <c r="M27" s="508"/>
      <c r="N27" s="508">
        <v>63.638149261474609</v>
      </c>
      <c r="O27" s="508"/>
      <c r="P27" s="508"/>
      <c r="Q27" s="508"/>
      <c r="R27" s="508"/>
      <c r="S27" s="508">
        <v>8.4098625183105469</v>
      </c>
      <c r="T27" s="508"/>
      <c r="U27" s="508"/>
      <c r="V27" s="508">
        <v>2.2500553131103516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7.6515007019042969</v>
      </c>
      <c r="AH27" s="509"/>
      <c r="AI27" s="509"/>
      <c r="AJ27" s="509"/>
      <c r="AK27" s="509"/>
      <c r="AL27" s="509">
        <v>0.44462870578765873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12.056999206542969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74.869590759277344</v>
      </c>
      <c r="F28" s="513"/>
      <c r="G28" s="513"/>
      <c r="H28" s="513"/>
      <c r="I28" s="513">
        <v>44.405704498291016</v>
      </c>
      <c r="J28" s="513"/>
      <c r="K28" s="508">
        <v>55.691398620605469</v>
      </c>
      <c r="L28" s="508"/>
      <c r="M28" s="508"/>
      <c r="N28" s="508">
        <v>48.097999572753906</v>
      </c>
      <c r="O28" s="508"/>
      <c r="P28" s="508"/>
      <c r="Q28" s="508"/>
      <c r="R28" s="508"/>
      <c r="S28" s="508">
        <v>7.5933990478515625</v>
      </c>
      <c r="T28" s="508"/>
      <c r="U28" s="508"/>
      <c r="V28" s="508">
        <v>2.0389125347137451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7.0079994201660156</v>
      </c>
      <c r="AH28" s="509"/>
      <c r="AI28" s="509"/>
      <c r="AJ28" s="509"/>
      <c r="AK28" s="509"/>
      <c r="AL28" s="509">
        <v>0.40723484630584716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10.254498481750488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78.2552490234375</v>
      </c>
      <c r="F29" s="513"/>
      <c r="G29" s="513"/>
      <c r="H29" s="513"/>
      <c r="I29" s="513">
        <v>47.116313934326172</v>
      </c>
      <c r="J29" s="513"/>
      <c r="K29" s="508">
        <v>65.892646789550781</v>
      </c>
      <c r="L29" s="508"/>
      <c r="M29" s="508"/>
      <c r="N29" s="508">
        <v>58.735244750976563</v>
      </c>
      <c r="O29" s="508"/>
      <c r="P29" s="508"/>
      <c r="Q29" s="508"/>
      <c r="R29" s="508"/>
      <c r="S29" s="508">
        <v>7.1574020385742188</v>
      </c>
      <c r="T29" s="508"/>
      <c r="U29" s="508"/>
      <c r="V29" s="508">
        <v>2.3953304290771484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6.4490032196044922</v>
      </c>
      <c r="AH29" s="509"/>
      <c r="AI29" s="509"/>
      <c r="AJ29" s="509"/>
      <c r="AK29" s="509"/>
      <c r="AL29" s="509">
        <v>0.37475157709121704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9.7170000076293945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78.862144470214844</v>
      </c>
      <c r="F30" s="513"/>
      <c r="G30" s="513"/>
      <c r="H30" s="513"/>
      <c r="I30" s="513">
        <v>48.101100921630859</v>
      </c>
      <c r="J30" s="513"/>
      <c r="K30" s="508">
        <v>69.278953552246094</v>
      </c>
      <c r="L30" s="508"/>
      <c r="M30" s="508"/>
      <c r="N30" s="508">
        <v>61.773624420166016</v>
      </c>
      <c r="O30" s="508"/>
      <c r="P30" s="508"/>
      <c r="Q30" s="508"/>
      <c r="R30" s="508"/>
      <c r="S30" s="508">
        <v>7.5053291320800781</v>
      </c>
      <c r="T30" s="508"/>
      <c r="U30" s="508"/>
      <c r="V30" s="508">
        <v>2.4988927841186523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6.7654972076416016</v>
      </c>
      <c r="AH30" s="509"/>
      <c r="AI30" s="509"/>
      <c r="AJ30" s="509"/>
      <c r="AK30" s="509"/>
      <c r="AL30" s="509">
        <v>0.39314304273605349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10.210999488830566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77.700485229492188</v>
      </c>
      <c r="F31" s="513"/>
      <c r="G31" s="513"/>
      <c r="H31" s="513"/>
      <c r="I31" s="513">
        <v>46.065296173095703</v>
      </c>
      <c r="J31" s="513"/>
      <c r="K31" s="508">
        <v>55.858062744140625</v>
      </c>
      <c r="L31" s="508"/>
      <c r="M31" s="508"/>
      <c r="N31" s="508">
        <v>49.288906097412109</v>
      </c>
      <c r="O31" s="508"/>
      <c r="P31" s="508"/>
      <c r="Q31" s="508"/>
      <c r="R31" s="508"/>
      <c r="S31" s="508">
        <v>6.5691566467285156</v>
      </c>
      <c r="T31" s="508"/>
      <c r="U31" s="508"/>
      <c r="V31" s="508">
        <v>2.0749819278717041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6.0054969787597656</v>
      </c>
      <c r="AH31" s="509"/>
      <c r="AI31" s="509"/>
      <c r="AJ31" s="509"/>
      <c r="AK31" s="509"/>
      <c r="AL31" s="509">
        <v>0.34897942943573002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9.8065004348754883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71.23162841796875</v>
      </c>
      <c r="F32" s="513"/>
      <c r="G32" s="513"/>
      <c r="H32" s="513"/>
      <c r="I32" s="513">
        <v>51.306194305419922</v>
      </c>
      <c r="J32" s="513"/>
      <c r="K32" s="508">
        <v>76.533279418945313</v>
      </c>
      <c r="L32" s="508"/>
      <c r="M32" s="508"/>
      <c r="N32" s="508">
        <v>69.327445983886719</v>
      </c>
      <c r="O32" s="508"/>
      <c r="P32" s="508"/>
      <c r="Q32" s="508"/>
      <c r="R32" s="508"/>
      <c r="S32" s="508">
        <v>7.2058334350585937</v>
      </c>
      <c r="T32" s="508"/>
      <c r="U32" s="508"/>
      <c r="V32" s="508">
        <v>1.9020477533340454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6.8350028991699219</v>
      </c>
      <c r="AH32" s="509"/>
      <c r="AI32" s="509"/>
      <c r="AJ32" s="509"/>
      <c r="AK32" s="509"/>
      <c r="AL32" s="509">
        <v>0.39718201847076418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10.025999069213867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72.358078002929688</v>
      </c>
      <c r="F33" s="513"/>
      <c r="G33" s="513"/>
      <c r="H33" s="513"/>
      <c r="I33" s="513">
        <v>51.895408630371094</v>
      </c>
      <c r="J33" s="513"/>
      <c r="K33" s="508">
        <v>87.464752197265625</v>
      </c>
      <c r="L33" s="508"/>
      <c r="M33" s="508"/>
      <c r="N33" s="508">
        <v>80.236488342285156</v>
      </c>
      <c r="O33" s="508"/>
      <c r="P33" s="508"/>
      <c r="Q33" s="508"/>
      <c r="R33" s="508"/>
      <c r="S33" s="508">
        <v>7.2282638549804687</v>
      </c>
      <c r="T33" s="508"/>
      <c r="U33" s="508"/>
      <c r="V33" s="508">
        <v>2.1730704307556152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6.5774955749511719</v>
      </c>
      <c r="AH33" s="509"/>
      <c r="AI33" s="509"/>
      <c r="AJ33" s="509"/>
      <c r="AK33" s="509"/>
      <c r="AL33" s="509">
        <v>0.38221826786041263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10.666999816894531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73.216148376464844</v>
      </c>
      <c r="F34" s="513"/>
      <c r="G34" s="513"/>
      <c r="H34" s="513"/>
      <c r="I34" s="513">
        <v>46.777889251708984</v>
      </c>
      <c r="J34" s="513"/>
      <c r="K34" s="508">
        <v>59.199020385742188</v>
      </c>
      <c r="L34" s="508"/>
      <c r="M34" s="508"/>
      <c r="N34" s="508">
        <v>51.25225830078125</v>
      </c>
      <c r="O34" s="508"/>
      <c r="P34" s="508"/>
      <c r="Q34" s="508"/>
      <c r="R34" s="508"/>
      <c r="S34" s="508">
        <v>7.9467620849609375</v>
      </c>
      <c r="T34" s="508"/>
      <c r="U34" s="508"/>
      <c r="V34" s="508">
        <v>1.9426283836364746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7.4330005645751953</v>
      </c>
      <c r="AH34" s="509"/>
      <c r="AI34" s="509"/>
      <c r="AJ34" s="509"/>
      <c r="AK34" s="509"/>
      <c r="AL34" s="509">
        <v>0.43193166280746459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12.003999710083008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81.701583862304688</v>
      </c>
      <c r="F35" s="513"/>
      <c r="G35" s="513"/>
      <c r="H35" s="513"/>
      <c r="I35" s="513">
        <v>48.991584777832031</v>
      </c>
      <c r="J35" s="513"/>
      <c r="K35" s="508">
        <v>69.684837341308594</v>
      </c>
      <c r="L35" s="508"/>
      <c r="M35" s="508"/>
      <c r="N35" s="508">
        <v>62.464412689208984</v>
      </c>
      <c r="O35" s="508"/>
      <c r="P35" s="508"/>
      <c r="Q35" s="508"/>
      <c r="R35" s="508"/>
      <c r="S35" s="508">
        <v>7.2204246520996094</v>
      </c>
      <c r="T35" s="508"/>
      <c r="U35" s="508"/>
      <c r="V35" s="508">
        <v>2.6369986534118652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6.4650020599365234</v>
      </c>
      <c r="AH35" s="509"/>
      <c r="AI35" s="509"/>
      <c r="AJ35" s="509"/>
      <c r="AK35" s="509"/>
      <c r="AL35" s="509">
        <v>0.37568126970291138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10.381500244140625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92.590919494628906</v>
      </c>
      <c r="F36" s="513"/>
      <c r="G36" s="513"/>
      <c r="H36" s="513"/>
      <c r="I36" s="513">
        <v>51.542884826660156</v>
      </c>
      <c r="J36" s="513"/>
      <c r="K36" s="508">
        <v>60.737712860107422</v>
      </c>
      <c r="L36" s="508"/>
      <c r="M36" s="508"/>
      <c r="N36" s="508">
        <v>53.267868041992187</v>
      </c>
      <c r="O36" s="508"/>
      <c r="P36" s="508"/>
      <c r="Q36" s="508"/>
      <c r="R36" s="508"/>
      <c r="S36" s="508">
        <v>7.4698448181152344</v>
      </c>
      <c r="T36" s="508"/>
      <c r="U36" s="508"/>
      <c r="V36" s="508">
        <v>2.8861072063446045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6.8914985656738281</v>
      </c>
      <c r="AH36" s="509"/>
      <c r="AI36" s="509"/>
      <c r="AJ36" s="509"/>
      <c r="AK36" s="509"/>
      <c r="AL36" s="509">
        <v>0.40046498165130617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11.138999938964844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88.260498046875</v>
      </c>
      <c r="F37" s="513"/>
      <c r="G37" s="513"/>
      <c r="H37" s="513"/>
      <c r="I37" s="513">
        <v>48.980945587158203</v>
      </c>
      <c r="J37" s="513"/>
      <c r="K37" s="508">
        <v>57.022476196289063</v>
      </c>
      <c r="L37" s="508"/>
      <c r="M37" s="508"/>
      <c r="N37" s="508">
        <v>49.726345062255859</v>
      </c>
      <c r="O37" s="508"/>
      <c r="P37" s="508"/>
      <c r="Q37" s="508"/>
      <c r="R37" s="508"/>
      <c r="S37" s="508">
        <v>7.2961311340332031</v>
      </c>
      <c r="T37" s="508"/>
      <c r="U37" s="508"/>
      <c r="V37" s="508">
        <v>2.6033825874328613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6.7419948577880859</v>
      </c>
      <c r="AH37" s="509"/>
      <c r="AI37" s="509"/>
      <c r="AJ37" s="509"/>
      <c r="AK37" s="509"/>
      <c r="AL37" s="509">
        <v>0.39177732118606567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10.380998611450195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96.988777160644531</v>
      </c>
      <c r="F38" s="513"/>
      <c r="G38" s="513"/>
      <c r="H38" s="513"/>
      <c r="I38" s="513">
        <v>53.0146484375</v>
      </c>
      <c r="J38" s="513"/>
      <c r="K38" s="508">
        <v>65.793930053710937</v>
      </c>
      <c r="L38" s="508"/>
      <c r="M38" s="508"/>
      <c r="N38" s="508">
        <v>58.018436431884766</v>
      </c>
      <c r="O38" s="508"/>
      <c r="P38" s="508"/>
      <c r="Q38" s="508"/>
      <c r="R38" s="508"/>
      <c r="S38" s="508">
        <v>7.7754936218261719</v>
      </c>
      <c r="T38" s="508"/>
      <c r="U38" s="508"/>
      <c r="V38" s="508">
        <v>3.3154029846191406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7.1324958801269531</v>
      </c>
      <c r="AH38" s="509"/>
      <c r="AI38" s="509"/>
      <c r="AJ38" s="509"/>
      <c r="AK38" s="509"/>
      <c r="AL38" s="509">
        <v>0.41446933559417726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10.63599967956543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97.454963684082031</v>
      </c>
      <c r="F39" s="513"/>
      <c r="G39" s="513"/>
      <c r="H39" s="513"/>
      <c r="I39" s="513">
        <v>51.705276489257812</v>
      </c>
      <c r="J39" s="513"/>
      <c r="K39" s="508">
        <v>62.496322631835938</v>
      </c>
      <c r="L39" s="508"/>
      <c r="M39" s="508"/>
      <c r="N39" s="508">
        <v>55.289535522460938</v>
      </c>
      <c r="O39" s="508"/>
      <c r="P39" s="508"/>
      <c r="Q39" s="508"/>
      <c r="R39" s="508"/>
      <c r="S39" s="508">
        <v>7.206787109375</v>
      </c>
      <c r="T39" s="508"/>
      <c r="U39" s="508"/>
      <c r="V39" s="508">
        <v>3.241347074508667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6.5694999694824219</v>
      </c>
      <c r="AH39" s="509"/>
      <c r="AI39" s="509"/>
      <c r="AJ39" s="509"/>
      <c r="AK39" s="509"/>
      <c r="AL39" s="509">
        <v>0.38175364322662353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10.609499931335449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98.595489501953125</v>
      </c>
      <c r="F40" s="513"/>
      <c r="G40" s="513"/>
      <c r="H40" s="513"/>
      <c r="I40" s="513">
        <v>51.122417449951172</v>
      </c>
      <c r="J40" s="513"/>
      <c r="K40" s="508">
        <v>62.921772003173828</v>
      </c>
      <c r="L40" s="508"/>
      <c r="M40" s="508"/>
      <c r="N40" s="508">
        <v>54.465206146240234</v>
      </c>
      <c r="O40" s="508"/>
      <c r="P40" s="508"/>
      <c r="Q40" s="508"/>
      <c r="R40" s="508"/>
      <c r="S40" s="508">
        <v>8.4565658569335937</v>
      </c>
      <c r="T40" s="508"/>
      <c r="U40" s="508"/>
      <c r="V40" s="508">
        <v>3.4294438362121582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7.7844963073730469</v>
      </c>
      <c r="AH40" s="509"/>
      <c r="AI40" s="509"/>
      <c r="AJ40" s="509"/>
      <c r="AK40" s="509"/>
      <c r="AL40" s="509">
        <v>0.45235708042144779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11.698999404907227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99.233184814453125</v>
      </c>
      <c r="F41" s="513"/>
      <c r="G41" s="513"/>
      <c r="H41" s="513"/>
      <c r="I41" s="513">
        <v>51.898918151855469</v>
      </c>
      <c r="J41" s="513"/>
      <c r="K41" s="508">
        <v>64.261398315429688</v>
      </c>
      <c r="L41" s="508"/>
      <c r="M41" s="508"/>
      <c r="N41" s="508">
        <v>56.622589111328125</v>
      </c>
      <c r="O41" s="508"/>
      <c r="P41" s="508"/>
      <c r="Q41" s="508"/>
      <c r="R41" s="508"/>
      <c r="S41" s="508">
        <v>7.6388092041015625</v>
      </c>
      <c r="T41" s="508"/>
      <c r="U41" s="508"/>
      <c r="V41" s="508">
        <v>3.448559045791626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6.9015026092529297</v>
      </c>
      <c r="AH41" s="509"/>
      <c r="AI41" s="509"/>
      <c r="AJ41" s="509"/>
      <c r="AK41" s="509"/>
      <c r="AL41" s="509">
        <v>0.40104631662368778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11.52249813079834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98.527145385742188</v>
      </c>
      <c r="F42" s="513"/>
      <c r="G42" s="513"/>
      <c r="H42" s="513"/>
      <c r="I42" s="513">
        <v>50.919376373291016</v>
      </c>
      <c r="J42" s="513"/>
      <c r="K42" s="508">
        <v>62.935043334960938</v>
      </c>
      <c r="L42" s="508"/>
      <c r="M42" s="508"/>
      <c r="N42" s="508">
        <v>53.984245300292969</v>
      </c>
      <c r="O42" s="508"/>
      <c r="P42" s="508"/>
      <c r="Q42" s="508"/>
      <c r="R42" s="508"/>
      <c r="S42" s="508">
        <v>8.9507980346679687</v>
      </c>
      <c r="T42" s="508"/>
      <c r="U42" s="508"/>
      <c r="V42" s="508">
        <v>3.4620442390441895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8.2539958953857422</v>
      </c>
      <c r="AH42" s="509"/>
      <c r="AI42" s="509"/>
      <c r="AJ42" s="509"/>
      <c r="AK42" s="509"/>
      <c r="AL42" s="509">
        <v>0.47963970148086549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12.21299934387207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98.116432189941406</v>
      </c>
      <c r="F43" s="513"/>
      <c r="G43" s="513"/>
      <c r="H43" s="513"/>
      <c r="I43" s="513">
        <v>50.789512634277344</v>
      </c>
      <c r="J43" s="513"/>
      <c r="K43" s="508">
        <v>52.984329223632813</v>
      </c>
      <c r="L43" s="508"/>
      <c r="M43" s="508"/>
      <c r="N43" s="508">
        <v>47.762722015380859</v>
      </c>
      <c r="O43" s="508"/>
      <c r="P43" s="508"/>
      <c r="Q43" s="508"/>
      <c r="R43" s="508"/>
      <c r="S43" s="508">
        <v>5.2216072082519531</v>
      </c>
      <c r="T43" s="508"/>
      <c r="U43" s="508"/>
      <c r="V43" s="508">
        <v>2.7808675765991211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4.0734996795654297</v>
      </c>
      <c r="AH43" s="509"/>
      <c r="AI43" s="509"/>
      <c r="AJ43" s="509"/>
      <c r="AK43" s="509"/>
      <c r="AL43" s="509">
        <v>0.23671106637954711</v>
      </c>
      <c r="AM43" s="509"/>
      <c r="AN43" s="509"/>
      <c r="AO43" s="509"/>
      <c r="AP43" s="509"/>
      <c r="AQ43" s="508">
        <v>22</v>
      </c>
      <c r="AR43" s="508"/>
      <c r="AS43" s="508"/>
      <c r="AT43" s="508"/>
      <c r="AU43" s="508"/>
      <c r="AV43" s="508"/>
      <c r="AW43" s="508"/>
      <c r="AX43" s="508">
        <v>7.3494992256164551</v>
      </c>
      <c r="AY43" s="508"/>
      <c r="AZ43" s="508"/>
      <c r="BA43" s="508"/>
      <c r="BB43" s="508"/>
      <c r="BC43" s="508"/>
      <c r="BD43" s="508"/>
      <c r="BE43" s="508">
        <v>22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98.140792846679688</v>
      </c>
      <c r="F44" s="513"/>
      <c r="G44" s="513"/>
      <c r="H44" s="513"/>
      <c r="I44" s="513">
        <v>51.830532073974609</v>
      </c>
      <c r="J44" s="513"/>
      <c r="K44" s="508">
        <v>70.122406005859375</v>
      </c>
      <c r="L44" s="508"/>
      <c r="M44" s="508"/>
      <c r="N44" s="508">
        <v>61.776393890380859</v>
      </c>
      <c r="O44" s="508"/>
      <c r="P44" s="508"/>
      <c r="Q44" s="508"/>
      <c r="R44" s="508"/>
      <c r="S44" s="508">
        <v>8.3460121154785156</v>
      </c>
      <c r="T44" s="508"/>
      <c r="U44" s="508"/>
      <c r="V44" s="508">
        <v>3.6910016536712646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7.4825019836425781</v>
      </c>
      <c r="AH44" s="509"/>
      <c r="AI44" s="509"/>
      <c r="AJ44" s="509"/>
      <c r="AK44" s="509"/>
      <c r="AL44" s="509">
        <v>0.43480819026947021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11.645499229431152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98.420486450195313</v>
      </c>
      <c r="F45" s="513"/>
      <c r="G45" s="513"/>
      <c r="H45" s="513"/>
      <c r="I45" s="513">
        <v>54.651874542236328</v>
      </c>
      <c r="J45" s="513"/>
      <c r="K45" s="508">
        <v>78.345046997070312</v>
      </c>
      <c r="L45" s="508"/>
      <c r="M45" s="508"/>
      <c r="N45" s="508">
        <v>70.540809631347656</v>
      </c>
      <c r="O45" s="508"/>
      <c r="P45" s="508"/>
      <c r="Q45" s="508"/>
      <c r="R45" s="508"/>
      <c r="S45" s="508">
        <v>7.8042373657226563</v>
      </c>
      <c r="T45" s="508"/>
      <c r="U45" s="508"/>
      <c r="V45" s="508">
        <v>3.8677175045013428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6.7980060577392578</v>
      </c>
      <c r="AH45" s="509"/>
      <c r="AI45" s="509"/>
      <c r="AJ45" s="509"/>
      <c r="AK45" s="509"/>
      <c r="AL45" s="509">
        <v>0.3950321320152283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11.022998809814453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98.217071533203125</v>
      </c>
      <c r="F46" s="513"/>
      <c r="G46" s="513"/>
      <c r="H46" s="513"/>
      <c r="I46" s="513">
        <v>54.422130584716797</v>
      </c>
      <c r="J46" s="513"/>
      <c r="K46" s="508">
        <v>76.548690795898437</v>
      </c>
      <c r="L46" s="508"/>
      <c r="M46" s="508"/>
      <c r="N46" s="508">
        <v>68.759284973144531</v>
      </c>
      <c r="O46" s="508"/>
      <c r="P46" s="508"/>
      <c r="Q46" s="508"/>
      <c r="R46" s="508"/>
      <c r="S46" s="508">
        <v>7.7894058227539062</v>
      </c>
      <c r="T46" s="508"/>
      <c r="U46" s="508"/>
      <c r="V46" s="508">
        <v>3.7882013320922852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6.8179988861083984</v>
      </c>
      <c r="AH46" s="509"/>
      <c r="AI46" s="509"/>
      <c r="AJ46" s="509"/>
      <c r="AK46" s="509"/>
      <c r="AL46" s="509">
        <v>0.39619391527175907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11.328499794006348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98.740570068359375</v>
      </c>
      <c r="F47" s="513"/>
      <c r="G47" s="513"/>
      <c r="H47" s="513"/>
      <c r="I47" s="513">
        <v>53.039115905761719</v>
      </c>
      <c r="J47" s="513"/>
      <c r="K47" s="508">
        <v>68.185379028320312</v>
      </c>
      <c r="L47" s="508"/>
      <c r="M47" s="508"/>
      <c r="N47" s="508">
        <v>60.329635620117187</v>
      </c>
      <c r="O47" s="508"/>
      <c r="P47" s="508"/>
      <c r="Q47" s="508"/>
      <c r="R47" s="508"/>
      <c r="S47" s="508">
        <v>7.855743408203125</v>
      </c>
      <c r="T47" s="508"/>
      <c r="U47" s="508"/>
      <c r="V47" s="508">
        <v>3.5436310768127441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7.0375003814697266</v>
      </c>
      <c r="AH47" s="509"/>
      <c r="AI47" s="509"/>
      <c r="AJ47" s="509"/>
      <c r="AK47" s="509"/>
      <c r="AL47" s="509">
        <v>0.40894914716720582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12.257999420166016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98.540046691894531</v>
      </c>
      <c r="F48" s="513"/>
      <c r="G48" s="513"/>
      <c r="H48" s="513"/>
      <c r="I48" s="513">
        <v>55.180690765380859</v>
      </c>
      <c r="J48" s="513"/>
      <c r="K48" s="508">
        <v>79.0518798828125</v>
      </c>
      <c r="L48" s="508"/>
      <c r="M48" s="508"/>
      <c r="N48" s="508">
        <v>69.715164184570313</v>
      </c>
      <c r="O48" s="508"/>
      <c r="P48" s="508"/>
      <c r="Q48" s="508"/>
      <c r="R48" s="508"/>
      <c r="S48" s="508">
        <v>9.3367156982421875</v>
      </c>
      <c r="T48" s="508"/>
      <c r="U48" s="508"/>
      <c r="V48" s="508">
        <v>3.9553501605987549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8.5159912109375</v>
      </c>
      <c r="AH48" s="509"/>
      <c r="AI48" s="509"/>
      <c r="AJ48" s="509"/>
      <c r="AK48" s="509"/>
      <c r="AL48" s="509">
        <v>0.49486424926757816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12.734498977661133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97.8521728515625</v>
      </c>
      <c r="F49" s="513"/>
      <c r="G49" s="513"/>
      <c r="H49" s="513"/>
      <c r="I49" s="513">
        <v>54.494453430175781</v>
      </c>
      <c r="J49" s="513"/>
      <c r="K49" s="508">
        <v>75.6239013671875</v>
      </c>
      <c r="L49" s="508"/>
      <c r="M49" s="508"/>
      <c r="N49" s="508">
        <v>67.950241088867188</v>
      </c>
      <c r="O49" s="508"/>
      <c r="P49" s="508"/>
      <c r="Q49" s="508"/>
      <c r="R49" s="508"/>
      <c r="S49" s="508">
        <v>7.6736602783203125</v>
      </c>
      <c r="T49" s="508"/>
      <c r="U49" s="508"/>
      <c r="V49" s="508">
        <v>3.7086093425750732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6.8665008544921875</v>
      </c>
      <c r="AH49" s="509"/>
      <c r="AI49" s="509"/>
      <c r="AJ49" s="509"/>
      <c r="AK49" s="509"/>
      <c r="AL49" s="509">
        <v>0.39901236465454104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11.292499542236328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98.138900756835938</v>
      </c>
      <c r="F50" s="513"/>
      <c r="G50" s="513"/>
      <c r="H50" s="513"/>
      <c r="I50" s="513">
        <v>53.371608734130859</v>
      </c>
      <c r="J50" s="513"/>
      <c r="K50" s="508">
        <v>67.232162475585937</v>
      </c>
      <c r="L50" s="508"/>
      <c r="M50" s="508"/>
      <c r="N50" s="508">
        <v>60.044105529785156</v>
      </c>
      <c r="O50" s="508"/>
      <c r="P50" s="508"/>
      <c r="Q50" s="508"/>
      <c r="R50" s="508"/>
      <c r="S50" s="508">
        <v>7.1880569458007812</v>
      </c>
      <c r="T50" s="508"/>
      <c r="U50" s="508"/>
      <c r="V50" s="508">
        <v>3.4039337635040283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6.3989982604980469</v>
      </c>
      <c r="AH50" s="509"/>
      <c r="AI50" s="509"/>
      <c r="AJ50" s="509"/>
      <c r="AK50" s="509"/>
      <c r="AL50" s="509">
        <v>0.3718457889175415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10.632498741149902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71.711898803710938</v>
      </c>
      <c r="F51" s="513"/>
      <c r="G51" s="513"/>
      <c r="H51" s="513"/>
      <c r="I51" s="513">
        <v>46.852878570556641</v>
      </c>
      <c r="J51" s="513"/>
      <c r="K51" s="508">
        <v>72.273696899414063</v>
      </c>
      <c r="L51" s="508"/>
      <c r="M51" s="508"/>
      <c r="N51" s="508">
        <v>63.958873748779297</v>
      </c>
      <c r="O51" s="508"/>
      <c r="P51" s="508"/>
      <c r="Q51" s="508"/>
      <c r="R51" s="508"/>
      <c r="S51" s="508">
        <v>8.3148231506347656</v>
      </c>
      <c r="T51" s="508"/>
      <c r="U51" s="508"/>
      <c r="V51" s="508">
        <v>2.177483081817627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7.9364967346191406</v>
      </c>
      <c r="AH51" s="509"/>
      <c r="AI51" s="509"/>
      <c r="AJ51" s="509"/>
      <c r="AK51" s="509"/>
      <c r="AL51" s="509">
        <v>0.46118982524871827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10.515500068664551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74.373245239257813</v>
      </c>
      <c r="F52" s="513"/>
      <c r="G52" s="513"/>
      <c r="H52" s="513"/>
      <c r="I52" s="513">
        <v>50.540523529052734</v>
      </c>
      <c r="J52" s="513"/>
      <c r="K52" s="508">
        <v>83.991905212402344</v>
      </c>
      <c r="L52" s="508"/>
      <c r="M52" s="508"/>
      <c r="N52" s="508">
        <v>77.447181701660156</v>
      </c>
      <c r="O52" s="508"/>
      <c r="P52" s="508"/>
      <c r="Q52" s="508"/>
      <c r="R52" s="508"/>
      <c r="S52" s="508">
        <v>6.5447235107421875</v>
      </c>
      <c r="T52" s="508"/>
      <c r="U52" s="508"/>
      <c r="V52" s="508">
        <v>2.3376700878143311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6.0870018005371094</v>
      </c>
      <c r="AH52" s="509"/>
      <c r="AI52" s="509"/>
      <c r="AJ52" s="509"/>
      <c r="AK52" s="509"/>
      <c r="AL52" s="509">
        <v>0.35371567462921144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9.600499153137207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86.317552947998038</v>
      </c>
      <c r="F53" s="507"/>
      <c r="G53" s="507"/>
      <c r="H53" s="507"/>
      <c r="I53" s="507">
        <v>50.787097040812178</v>
      </c>
      <c r="J53" s="507"/>
      <c r="K53" s="501">
        <v>2114.9100074768066</v>
      </c>
      <c r="L53" s="501"/>
      <c r="M53" s="501"/>
      <c r="N53" s="501">
        <v>1886.2164840698244</v>
      </c>
      <c r="O53" s="501"/>
      <c r="P53" s="501"/>
      <c r="Q53" s="501"/>
      <c r="R53" s="501"/>
      <c r="S53" s="501">
        <v>228.69352340698245</v>
      </c>
      <c r="T53" s="501"/>
      <c r="U53" s="501"/>
      <c r="V53" s="501">
        <v>84.903564453125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207.890625</v>
      </c>
      <c r="AH53" s="501"/>
      <c r="AI53" s="501"/>
      <c r="AJ53" s="501"/>
      <c r="AK53" s="501">
        <v>12.08052421875</v>
      </c>
      <c r="AL53" s="501"/>
      <c r="AM53" s="501"/>
      <c r="AN53" s="501"/>
      <c r="AO53" s="501"/>
      <c r="AP53" s="501"/>
      <c r="AQ53" s="500">
        <v>718</v>
      </c>
      <c r="AR53" s="500"/>
      <c r="AS53" s="500"/>
      <c r="AT53" s="500"/>
      <c r="AU53" s="500"/>
      <c r="AV53" s="500"/>
      <c r="AW53" s="500"/>
      <c r="AX53" s="501">
        <v>324.90625</v>
      </c>
      <c r="AY53" s="501"/>
      <c r="AZ53" s="501"/>
      <c r="BA53" s="501"/>
      <c r="BB53" s="501"/>
      <c r="BC53" s="501"/>
      <c r="BD53" s="501"/>
      <c r="BE53" s="499">
        <v>718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172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72573.875</v>
      </c>
      <c r="G59" s="484"/>
      <c r="H59" s="484"/>
      <c r="I59" s="484"/>
      <c r="J59" s="484"/>
      <c r="K59" s="484"/>
      <c r="L59" s="484">
        <v>66212.03125</v>
      </c>
      <c r="M59" s="484"/>
      <c r="N59" s="484"/>
      <c r="O59" s="484"/>
      <c r="P59" s="484"/>
      <c r="Q59" s="484">
        <v>1966.3681640625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47163.375</v>
      </c>
      <c r="AE59" s="484"/>
      <c r="AF59" s="484"/>
      <c r="AG59" s="484"/>
      <c r="AH59" s="484"/>
      <c r="AI59" s="484">
        <v>42964.7109375</v>
      </c>
      <c r="AJ59" s="484"/>
      <c r="AK59" s="484"/>
      <c r="AL59" s="484"/>
      <c r="AM59" s="484">
        <v>4198.6640625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13116.8955078125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70458.9609375</v>
      </c>
      <c r="G60" s="484"/>
      <c r="H60" s="484"/>
      <c r="I60" s="484"/>
      <c r="J60" s="484"/>
      <c r="K60" s="484"/>
      <c r="L60" s="484">
        <v>64325.8125</v>
      </c>
      <c r="M60" s="484"/>
      <c r="N60" s="484"/>
      <c r="O60" s="484"/>
      <c r="P60" s="484"/>
      <c r="Q60" s="484">
        <v>1881.464599609375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46093.77734375</v>
      </c>
      <c r="AE60" s="484"/>
      <c r="AF60" s="484"/>
      <c r="AG60" s="484"/>
      <c r="AH60" s="484"/>
      <c r="AI60" s="484">
        <v>42103.00390625</v>
      </c>
      <c r="AJ60" s="484"/>
      <c r="AK60" s="484"/>
      <c r="AL60" s="484"/>
      <c r="AM60" s="484">
        <v>3990.7734375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12791.9892578125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2114.9140625</v>
      </c>
      <c r="G61" s="484"/>
      <c r="H61" s="484"/>
      <c r="I61" s="484"/>
      <c r="J61" s="484"/>
      <c r="K61" s="484"/>
      <c r="L61" s="484">
        <v>1886.21875</v>
      </c>
      <c r="M61" s="484"/>
      <c r="N61" s="484"/>
      <c r="O61" s="484"/>
      <c r="P61" s="484"/>
      <c r="Q61" s="484">
        <v>84.903564453125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207.890625</v>
      </c>
      <c r="AN61" s="484"/>
      <c r="AO61" s="484"/>
      <c r="AP61" s="484"/>
      <c r="AQ61" s="484"/>
      <c r="AR61" s="484"/>
      <c r="AS61" s="484">
        <v>12.08052421875</v>
      </c>
      <c r="AT61" s="484"/>
      <c r="AU61" s="484"/>
      <c r="AV61" s="484"/>
      <c r="AW61" s="484"/>
      <c r="AX61" s="484"/>
      <c r="AY61" s="484"/>
      <c r="AZ61" s="486">
        <v>718</v>
      </c>
      <c r="BA61" s="486"/>
      <c r="BB61" s="486"/>
      <c r="BC61" s="486"/>
      <c r="BD61" s="486"/>
      <c r="BE61" s="486"/>
      <c r="BF61" s="486"/>
      <c r="BG61" s="486"/>
      <c r="BH61" s="484">
        <v>324.90625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84.903564453125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83.803407265624998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12.08052421875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71.722883046874998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207.890625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324.90625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1.1001571875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3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6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45863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10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12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6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84.505973815917969</v>
      </c>
      <c r="F23" s="513"/>
      <c r="G23" s="513"/>
      <c r="H23" s="513"/>
      <c r="I23" s="513">
        <v>50.514892578125</v>
      </c>
      <c r="J23" s="513"/>
      <c r="K23" s="508">
        <v>159.85079956054687</v>
      </c>
      <c r="L23" s="508"/>
      <c r="M23" s="508"/>
      <c r="N23" s="508">
        <v>144.77384948730469</v>
      </c>
      <c r="O23" s="508"/>
      <c r="P23" s="508"/>
      <c r="Q23" s="508"/>
      <c r="R23" s="508"/>
      <c r="S23" s="508">
        <v>15.076950073242187</v>
      </c>
      <c r="T23" s="508"/>
      <c r="U23" s="508"/>
      <c r="V23" s="508">
        <v>6.2060656547546387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14.08050537109375</v>
      </c>
      <c r="AH23" s="509"/>
      <c r="AI23" s="509"/>
      <c r="AJ23" s="509"/>
      <c r="AK23" s="509"/>
      <c r="AL23" s="509">
        <v>0.81821816711425788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16.272499084472656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81.12152099609375</v>
      </c>
      <c r="F24" s="513"/>
      <c r="G24" s="513"/>
      <c r="H24" s="513"/>
      <c r="I24" s="513">
        <v>49.301616668701172</v>
      </c>
      <c r="J24" s="513"/>
      <c r="K24" s="508">
        <v>152.80255126953125</v>
      </c>
      <c r="L24" s="508"/>
      <c r="M24" s="508"/>
      <c r="N24" s="508">
        <v>138.06173706054687</v>
      </c>
      <c r="O24" s="508"/>
      <c r="P24" s="508"/>
      <c r="Q24" s="508"/>
      <c r="R24" s="508"/>
      <c r="S24" s="508">
        <v>14.740814208984375</v>
      </c>
      <c r="T24" s="508"/>
      <c r="U24" s="508"/>
      <c r="V24" s="508">
        <v>5.5962285995483398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13.540485382080078</v>
      </c>
      <c r="AH24" s="509"/>
      <c r="AI24" s="509"/>
      <c r="AJ24" s="509"/>
      <c r="AK24" s="509"/>
      <c r="AL24" s="509">
        <v>0.78683760555267335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18.496997833251953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69.863563537597656</v>
      </c>
      <c r="F25" s="513"/>
      <c r="G25" s="513"/>
      <c r="H25" s="513"/>
      <c r="I25" s="513">
        <v>48.349597930908203</v>
      </c>
      <c r="J25" s="513"/>
      <c r="K25" s="508">
        <v>192.48826599121094</v>
      </c>
      <c r="L25" s="508"/>
      <c r="M25" s="508"/>
      <c r="N25" s="508">
        <v>178.86158752441406</v>
      </c>
      <c r="O25" s="508"/>
      <c r="P25" s="508"/>
      <c r="Q25" s="508"/>
      <c r="R25" s="508"/>
      <c r="S25" s="508">
        <v>13.626678466796875</v>
      </c>
      <c r="T25" s="508"/>
      <c r="U25" s="508"/>
      <c r="V25" s="508">
        <v>4.8071527481079102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12.76849365234375</v>
      </c>
      <c r="AH25" s="509"/>
      <c r="AI25" s="509"/>
      <c r="AJ25" s="509"/>
      <c r="AK25" s="509"/>
      <c r="AL25" s="509">
        <v>0.74197716613769538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18.496498107910156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71.367401123046875</v>
      </c>
      <c r="F26" s="513"/>
      <c r="G26" s="513"/>
      <c r="H26" s="513"/>
      <c r="I26" s="513">
        <v>49.615264892578125</v>
      </c>
      <c r="J26" s="513"/>
      <c r="K26" s="508">
        <v>195.05368041992187</v>
      </c>
      <c r="L26" s="508"/>
      <c r="M26" s="508"/>
      <c r="N26" s="508">
        <v>179.04240417480469</v>
      </c>
      <c r="O26" s="508"/>
      <c r="P26" s="508"/>
      <c r="Q26" s="508"/>
      <c r="R26" s="508"/>
      <c r="S26" s="508">
        <v>16.011276245117188</v>
      </c>
      <c r="T26" s="508"/>
      <c r="U26" s="508"/>
      <c r="V26" s="508">
        <v>5.0452642440795898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15.48797607421875</v>
      </c>
      <c r="AH26" s="509"/>
      <c r="AI26" s="509"/>
      <c r="AJ26" s="509"/>
      <c r="AK26" s="509"/>
      <c r="AL26" s="509">
        <v>0.90000628967285157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25.838497161865234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75.398277282714844</v>
      </c>
      <c r="F27" s="513"/>
      <c r="G27" s="513"/>
      <c r="H27" s="513"/>
      <c r="I27" s="513">
        <v>48.011676788330078</v>
      </c>
      <c r="J27" s="513"/>
      <c r="K27" s="508">
        <v>155.50334167480469</v>
      </c>
      <c r="L27" s="508"/>
      <c r="M27" s="508"/>
      <c r="N27" s="508">
        <v>139.68995666503906</v>
      </c>
      <c r="O27" s="508"/>
      <c r="P27" s="508"/>
      <c r="Q27" s="508"/>
      <c r="R27" s="508"/>
      <c r="S27" s="508">
        <v>15.813385009765625</v>
      </c>
      <c r="T27" s="508"/>
      <c r="U27" s="508"/>
      <c r="V27" s="508">
        <v>5.0262236595153809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15.289505004882812</v>
      </c>
      <c r="AH27" s="509"/>
      <c r="AI27" s="509"/>
      <c r="AJ27" s="509"/>
      <c r="AK27" s="509"/>
      <c r="AL27" s="509">
        <v>0.88847313583374021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25.874998092651367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76.02294921875</v>
      </c>
      <c r="F28" s="513"/>
      <c r="G28" s="513"/>
      <c r="H28" s="513"/>
      <c r="I28" s="513">
        <v>47.489250183105469</v>
      </c>
      <c r="J28" s="513"/>
      <c r="K28" s="508">
        <v>142.98994445800781</v>
      </c>
      <c r="L28" s="508"/>
      <c r="M28" s="508"/>
      <c r="N28" s="508">
        <v>128.36862182617187</v>
      </c>
      <c r="O28" s="508"/>
      <c r="P28" s="508"/>
      <c r="Q28" s="508"/>
      <c r="R28" s="508"/>
      <c r="S28" s="508">
        <v>14.621322631835938</v>
      </c>
      <c r="T28" s="508"/>
      <c r="U28" s="508"/>
      <c r="V28" s="508">
        <v>4.7822198867797852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13.167507171630859</v>
      </c>
      <c r="AH28" s="509"/>
      <c r="AI28" s="509"/>
      <c r="AJ28" s="509"/>
      <c r="AK28" s="509"/>
      <c r="AL28" s="509">
        <v>0.7651638417434693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18.844499588012695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79.3883056640625</v>
      </c>
      <c r="F29" s="513"/>
      <c r="G29" s="513"/>
      <c r="H29" s="513"/>
      <c r="I29" s="513">
        <v>48.562496185302734</v>
      </c>
      <c r="J29" s="513"/>
      <c r="K29" s="508">
        <v>148.4205322265625</v>
      </c>
      <c r="L29" s="508"/>
      <c r="M29" s="508"/>
      <c r="N29" s="508">
        <v>132.64479064941406</v>
      </c>
      <c r="O29" s="508"/>
      <c r="P29" s="508"/>
      <c r="Q29" s="508"/>
      <c r="R29" s="508"/>
      <c r="S29" s="508">
        <v>15.775741577148438</v>
      </c>
      <c r="T29" s="508"/>
      <c r="U29" s="508"/>
      <c r="V29" s="508">
        <v>5.3502001762390137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14.129997253417969</v>
      </c>
      <c r="AH29" s="509"/>
      <c r="AI29" s="509"/>
      <c r="AJ29" s="509"/>
      <c r="AK29" s="509"/>
      <c r="AL29" s="509">
        <v>0.82109414039611817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19.33599853515625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79.961235046386719</v>
      </c>
      <c r="F30" s="513"/>
      <c r="G30" s="513"/>
      <c r="H30" s="513"/>
      <c r="I30" s="513">
        <v>49.353626251220703</v>
      </c>
      <c r="J30" s="513"/>
      <c r="K30" s="508">
        <v>160.43389892578125</v>
      </c>
      <c r="L30" s="508"/>
      <c r="M30" s="508"/>
      <c r="N30" s="508">
        <v>144.44070434570312</v>
      </c>
      <c r="O30" s="508"/>
      <c r="P30" s="508"/>
      <c r="Q30" s="508"/>
      <c r="R30" s="508"/>
      <c r="S30" s="508">
        <v>15.993194580078125</v>
      </c>
      <c r="T30" s="508"/>
      <c r="U30" s="508"/>
      <c r="V30" s="508">
        <v>5.7093596458435059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14.534004211425781</v>
      </c>
      <c r="AH30" s="509"/>
      <c r="AI30" s="509"/>
      <c r="AJ30" s="509"/>
      <c r="AK30" s="509"/>
      <c r="AL30" s="509">
        <v>0.84457098472595216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20.1199951171875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78.656494140625</v>
      </c>
      <c r="F31" s="513"/>
      <c r="G31" s="513"/>
      <c r="H31" s="513"/>
      <c r="I31" s="513">
        <v>48.399299621582031</v>
      </c>
      <c r="J31" s="513"/>
      <c r="K31" s="508">
        <v>146.98785400390625</v>
      </c>
      <c r="L31" s="508"/>
      <c r="M31" s="508"/>
      <c r="N31" s="508">
        <v>132.14265441894531</v>
      </c>
      <c r="O31" s="508"/>
      <c r="P31" s="508"/>
      <c r="Q31" s="508"/>
      <c r="R31" s="508"/>
      <c r="S31" s="508">
        <v>14.845199584960938</v>
      </c>
      <c r="T31" s="508"/>
      <c r="U31" s="508"/>
      <c r="V31" s="508">
        <v>5.1744928359985352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13.462493896484375</v>
      </c>
      <c r="AH31" s="509"/>
      <c r="AI31" s="509"/>
      <c r="AJ31" s="509"/>
      <c r="AK31" s="509"/>
      <c r="AL31" s="509">
        <v>0.78230552032470702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19.57499885559082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72.410003662109375</v>
      </c>
      <c r="F32" s="513"/>
      <c r="G32" s="513"/>
      <c r="H32" s="513"/>
      <c r="I32" s="513">
        <v>47.733253479003906</v>
      </c>
      <c r="J32" s="513"/>
      <c r="K32" s="508">
        <v>158.1402587890625</v>
      </c>
      <c r="L32" s="508"/>
      <c r="M32" s="508"/>
      <c r="N32" s="508">
        <v>143.58392333984375</v>
      </c>
      <c r="O32" s="508"/>
      <c r="P32" s="508"/>
      <c r="Q32" s="508"/>
      <c r="R32" s="508"/>
      <c r="S32" s="508">
        <v>14.55633544921875</v>
      </c>
      <c r="T32" s="508"/>
      <c r="U32" s="508"/>
      <c r="V32" s="508">
        <v>4.6048650741577148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12.930995941162109</v>
      </c>
      <c r="AH32" s="509"/>
      <c r="AI32" s="509"/>
      <c r="AJ32" s="509"/>
      <c r="AK32" s="509"/>
      <c r="AL32" s="509">
        <v>0.75142017414093021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16.463497161865234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73.2762451171875</v>
      </c>
      <c r="F33" s="513"/>
      <c r="G33" s="513"/>
      <c r="H33" s="513"/>
      <c r="I33" s="513">
        <v>48.122119903564453</v>
      </c>
      <c r="J33" s="513"/>
      <c r="K33" s="508">
        <v>168.58506774902344</v>
      </c>
      <c r="L33" s="508"/>
      <c r="M33" s="508"/>
      <c r="N33" s="508">
        <v>150.88011169433594</v>
      </c>
      <c r="O33" s="508"/>
      <c r="P33" s="508"/>
      <c r="Q33" s="508"/>
      <c r="R33" s="508"/>
      <c r="S33" s="508">
        <v>17.7049560546875</v>
      </c>
      <c r="T33" s="508"/>
      <c r="U33" s="508"/>
      <c r="V33" s="508">
        <v>5.100949764251709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15.917510986328125</v>
      </c>
      <c r="AH33" s="509"/>
      <c r="AI33" s="509"/>
      <c r="AJ33" s="509"/>
      <c r="AK33" s="509"/>
      <c r="AL33" s="509">
        <v>0.92496656341552741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23.395500183105469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74.387489318847656</v>
      </c>
      <c r="F34" s="513"/>
      <c r="G34" s="513"/>
      <c r="H34" s="513"/>
      <c r="I34" s="513">
        <v>47.312953948974609</v>
      </c>
      <c r="J34" s="513"/>
      <c r="K34" s="508">
        <v>148.922119140625</v>
      </c>
      <c r="L34" s="508"/>
      <c r="M34" s="508"/>
      <c r="N34" s="508">
        <v>131.38461303710937</v>
      </c>
      <c r="O34" s="508"/>
      <c r="P34" s="508"/>
      <c r="Q34" s="508"/>
      <c r="R34" s="508"/>
      <c r="S34" s="508">
        <v>17.537506103515625</v>
      </c>
      <c r="T34" s="508"/>
      <c r="U34" s="508"/>
      <c r="V34" s="508">
        <v>4.869783878326416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15.873004913330078</v>
      </c>
      <c r="AH34" s="509"/>
      <c r="AI34" s="509"/>
      <c r="AJ34" s="509"/>
      <c r="AK34" s="509"/>
      <c r="AL34" s="509">
        <v>0.92238031551361088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25.542499542236328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82.255157470703125</v>
      </c>
      <c r="F35" s="513"/>
      <c r="G35" s="513"/>
      <c r="H35" s="513"/>
      <c r="I35" s="513">
        <v>48.605491638183594</v>
      </c>
      <c r="J35" s="513"/>
      <c r="K35" s="508">
        <v>144.49961853027344</v>
      </c>
      <c r="L35" s="508"/>
      <c r="M35" s="508"/>
      <c r="N35" s="508">
        <v>129.86666870117187</v>
      </c>
      <c r="O35" s="508"/>
      <c r="P35" s="508"/>
      <c r="Q35" s="508"/>
      <c r="R35" s="508"/>
      <c r="S35" s="508">
        <v>14.632949829101563</v>
      </c>
      <c r="T35" s="508"/>
      <c r="U35" s="508"/>
      <c r="V35" s="508">
        <v>5.5761294364929199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13.169502258300781</v>
      </c>
      <c r="AH35" s="509"/>
      <c r="AI35" s="509"/>
      <c r="AJ35" s="509"/>
      <c r="AK35" s="509"/>
      <c r="AL35" s="509">
        <v>0.76527977622985843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19.568500518798828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93.617683410644531</v>
      </c>
      <c r="F36" s="513"/>
      <c r="G36" s="513"/>
      <c r="H36" s="513"/>
      <c r="I36" s="513">
        <v>50.231433868408203</v>
      </c>
      <c r="J36" s="513"/>
      <c r="K36" s="508">
        <v>124.18504333496094</v>
      </c>
      <c r="L36" s="508"/>
      <c r="M36" s="508"/>
      <c r="N36" s="508">
        <v>111.48202514648437</v>
      </c>
      <c r="O36" s="508"/>
      <c r="P36" s="508"/>
      <c r="Q36" s="508"/>
      <c r="R36" s="508"/>
      <c r="S36" s="508">
        <v>12.703018188476562</v>
      </c>
      <c r="T36" s="508"/>
      <c r="U36" s="508"/>
      <c r="V36" s="508">
        <v>6.0380716323852539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11.741493225097656</v>
      </c>
      <c r="AH36" s="509"/>
      <c r="AI36" s="509"/>
      <c r="AJ36" s="509"/>
      <c r="AK36" s="509"/>
      <c r="AL36" s="509">
        <v>0.68229817131042481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18.397998809814453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89.295333862304688</v>
      </c>
      <c r="F37" s="513"/>
      <c r="G37" s="513"/>
      <c r="H37" s="513"/>
      <c r="I37" s="513">
        <v>49.615924835205078</v>
      </c>
      <c r="J37" s="513"/>
      <c r="K37" s="508">
        <v>126.70372009277344</v>
      </c>
      <c r="L37" s="508"/>
      <c r="M37" s="508"/>
      <c r="N37" s="508">
        <v>112.17652893066406</v>
      </c>
      <c r="O37" s="508"/>
      <c r="P37" s="508"/>
      <c r="Q37" s="508"/>
      <c r="R37" s="508"/>
      <c r="S37" s="508">
        <v>14.527191162109375</v>
      </c>
      <c r="T37" s="508"/>
      <c r="U37" s="508"/>
      <c r="V37" s="508">
        <v>5.7581572532653809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13.108501434326172</v>
      </c>
      <c r="AH37" s="509"/>
      <c r="AI37" s="509"/>
      <c r="AJ37" s="509"/>
      <c r="AK37" s="509"/>
      <c r="AL37" s="509">
        <v>0.76173501834869384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17.802999496459961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98.587776184082031</v>
      </c>
      <c r="F38" s="513"/>
      <c r="G38" s="513"/>
      <c r="H38" s="513"/>
      <c r="I38" s="513">
        <v>53.322395324707031</v>
      </c>
      <c r="J38" s="513"/>
      <c r="K38" s="508">
        <v>148.78401184082031</v>
      </c>
      <c r="L38" s="508"/>
      <c r="M38" s="508"/>
      <c r="N38" s="508">
        <v>133.65625</v>
      </c>
      <c r="O38" s="508"/>
      <c r="P38" s="508"/>
      <c r="Q38" s="508"/>
      <c r="R38" s="508"/>
      <c r="S38" s="508">
        <v>15.127761840820313</v>
      </c>
      <c r="T38" s="508"/>
      <c r="U38" s="508"/>
      <c r="V38" s="508">
        <v>7.5593175888061523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14.982498168945313</v>
      </c>
      <c r="AH38" s="509"/>
      <c r="AI38" s="509"/>
      <c r="AJ38" s="509"/>
      <c r="AK38" s="509"/>
      <c r="AL38" s="509">
        <v>0.87063296859741213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15.106499671936035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99.182945251464844</v>
      </c>
      <c r="F39" s="513"/>
      <c r="G39" s="513"/>
      <c r="H39" s="513"/>
      <c r="I39" s="513">
        <v>54.348724365234375</v>
      </c>
      <c r="J39" s="513"/>
      <c r="K39" s="508">
        <v>164.13690185546875</v>
      </c>
      <c r="L39" s="508"/>
      <c r="M39" s="508"/>
      <c r="N39" s="508">
        <v>149.51495361328125</v>
      </c>
      <c r="O39" s="508"/>
      <c r="P39" s="508"/>
      <c r="Q39" s="508"/>
      <c r="R39" s="508"/>
      <c r="S39" s="508">
        <v>14.6219482421875</v>
      </c>
      <c r="T39" s="508"/>
      <c r="U39" s="508"/>
      <c r="V39" s="508">
        <v>8.1727590560913086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14.758998870849609</v>
      </c>
      <c r="AH39" s="509"/>
      <c r="AI39" s="509"/>
      <c r="AJ39" s="509"/>
      <c r="AK39" s="509"/>
      <c r="AL39" s="509">
        <v>0.85764542438507085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16.412998199462891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100.39327239990234</v>
      </c>
      <c r="F40" s="513"/>
      <c r="G40" s="513"/>
      <c r="H40" s="513"/>
      <c r="I40" s="513">
        <v>54.428730010986328</v>
      </c>
      <c r="J40" s="513"/>
      <c r="K40" s="508">
        <v>168.18919372558594</v>
      </c>
      <c r="L40" s="508"/>
      <c r="M40" s="508"/>
      <c r="N40" s="508">
        <v>152.44290161132812</v>
      </c>
      <c r="O40" s="508"/>
      <c r="P40" s="508"/>
      <c r="Q40" s="508"/>
      <c r="R40" s="508"/>
      <c r="S40" s="508">
        <v>15.746292114257813</v>
      </c>
      <c r="T40" s="508"/>
      <c r="U40" s="508"/>
      <c r="V40" s="508">
        <v>8.6085710525512695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15.742992401123047</v>
      </c>
      <c r="AH40" s="509"/>
      <c r="AI40" s="509"/>
      <c r="AJ40" s="509"/>
      <c r="AK40" s="509"/>
      <c r="AL40" s="509">
        <v>0.91482528842926025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20.34699821472168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101.04520416259766</v>
      </c>
      <c r="F41" s="513"/>
      <c r="G41" s="513"/>
      <c r="H41" s="513"/>
      <c r="I41" s="513">
        <v>54.876335144042969</v>
      </c>
      <c r="J41" s="513"/>
      <c r="K41" s="508">
        <v>169.09385681152344</v>
      </c>
      <c r="L41" s="508"/>
      <c r="M41" s="508"/>
      <c r="N41" s="508">
        <v>151.15261840820312</v>
      </c>
      <c r="O41" s="508"/>
      <c r="P41" s="508"/>
      <c r="Q41" s="508"/>
      <c r="R41" s="508"/>
      <c r="S41" s="508">
        <v>17.941238403320312</v>
      </c>
      <c r="T41" s="508"/>
      <c r="U41" s="508"/>
      <c r="V41" s="508">
        <v>8.8134708404541016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17.930503845214844</v>
      </c>
      <c r="AH41" s="509"/>
      <c r="AI41" s="509"/>
      <c r="AJ41" s="509"/>
      <c r="AK41" s="509"/>
      <c r="AL41" s="509">
        <v>1.0419415784454347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22.510997772216797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100.33163452148437</v>
      </c>
      <c r="F42" s="513"/>
      <c r="G42" s="513"/>
      <c r="H42" s="513"/>
      <c r="I42" s="513">
        <v>54.311225891113281</v>
      </c>
      <c r="J42" s="513"/>
      <c r="K42" s="508">
        <v>165.73774719238281</v>
      </c>
      <c r="L42" s="508"/>
      <c r="M42" s="508"/>
      <c r="N42" s="508">
        <v>151.59542846679687</v>
      </c>
      <c r="O42" s="508"/>
      <c r="P42" s="508"/>
      <c r="Q42" s="508"/>
      <c r="R42" s="508"/>
      <c r="S42" s="508">
        <v>14.142318725585938</v>
      </c>
      <c r="T42" s="508"/>
      <c r="U42" s="508"/>
      <c r="V42" s="508">
        <v>8.4156970977783203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14.149009704589844</v>
      </c>
      <c r="AH42" s="509"/>
      <c r="AI42" s="509"/>
      <c r="AJ42" s="509"/>
      <c r="AK42" s="509"/>
      <c r="AL42" s="509">
        <v>0.82219895393371589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17.777997970581055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99.686607360839844</v>
      </c>
      <c r="F43" s="513"/>
      <c r="G43" s="513"/>
      <c r="H43" s="513"/>
      <c r="I43" s="513">
        <v>53.840339660644531</v>
      </c>
      <c r="J43" s="513"/>
      <c r="K43" s="508">
        <v>165.79995727539062</v>
      </c>
      <c r="L43" s="508"/>
      <c r="M43" s="508"/>
      <c r="N43" s="508">
        <v>151.48930358886719</v>
      </c>
      <c r="O43" s="508"/>
      <c r="P43" s="508"/>
      <c r="Q43" s="508"/>
      <c r="R43" s="508"/>
      <c r="S43" s="508">
        <v>14.310653686523438</v>
      </c>
      <c r="T43" s="508"/>
      <c r="U43" s="508"/>
      <c r="V43" s="508">
        <v>8.3913688659667969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14.261501312255859</v>
      </c>
      <c r="AH43" s="509"/>
      <c r="AI43" s="509"/>
      <c r="AJ43" s="509"/>
      <c r="AK43" s="509"/>
      <c r="AL43" s="509">
        <v>0.82873584125518807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17.347999572753906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99.799995422363281</v>
      </c>
      <c r="F44" s="513"/>
      <c r="G44" s="513"/>
      <c r="H44" s="513"/>
      <c r="I44" s="513">
        <v>54.190761566162109</v>
      </c>
      <c r="J44" s="513"/>
      <c r="K44" s="508">
        <v>172.25321960449219</v>
      </c>
      <c r="L44" s="508"/>
      <c r="M44" s="508"/>
      <c r="N44" s="508">
        <v>155.57196044921875</v>
      </c>
      <c r="O44" s="508"/>
      <c r="P44" s="508"/>
      <c r="Q44" s="508"/>
      <c r="R44" s="508"/>
      <c r="S44" s="508">
        <v>16.681259155273438</v>
      </c>
      <c r="T44" s="508"/>
      <c r="U44" s="508"/>
      <c r="V44" s="508">
        <v>8.7810649871826172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16.629486083984375</v>
      </c>
      <c r="AH44" s="509"/>
      <c r="AI44" s="509"/>
      <c r="AJ44" s="509"/>
      <c r="AK44" s="509"/>
      <c r="AL44" s="509">
        <v>0.96633943634033204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19.309999465942383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99.982215881347656</v>
      </c>
      <c r="F45" s="513"/>
      <c r="G45" s="513"/>
      <c r="H45" s="513"/>
      <c r="I45" s="513">
        <v>56.773365020751953</v>
      </c>
      <c r="J45" s="513"/>
      <c r="K45" s="508">
        <v>187.03306579589844</v>
      </c>
      <c r="L45" s="508"/>
      <c r="M45" s="508"/>
      <c r="N45" s="508">
        <v>173.92100524902344</v>
      </c>
      <c r="O45" s="508"/>
      <c r="P45" s="508"/>
      <c r="Q45" s="508"/>
      <c r="R45" s="508"/>
      <c r="S45" s="508">
        <v>13.112060546875</v>
      </c>
      <c r="T45" s="508"/>
      <c r="U45" s="508"/>
      <c r="V45" s="508">
        <v>8.8487033843994141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14.260501861572266</v>
      </c>
      <c r="AH45" s="509"/>
      <c r="AI45" s="509"/>
      <c r="AJ45" s="509"/>
      <c r="AK45" s="509"/>
      <c r="AL45" s="509">
        <v>0.82867776317596442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19.491998672485352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99.766731262207031</v>
      </c>
      <c r="F46" s="513"/>
      <c r="G46" s="513"/>
      <c r="H46" s="513"/>
      <c r="I46" s="513">
        <v>56.133934020996094</v>
      </c>
      <c r="J46" s="513"/>
      <c r="K46" s="508">
        <v>175.564453125</v>
      </c>
      <c r="L46" s="508"/>
      <c r="M46" s="508"/>
      <c r="N46" s="508">
        <v>161.98477172851563</v>
      </c>
      <c r="O46" s="508"/>
      <c r="P46" s="508"/>
      <c r="Q46" s="508"/>
      <c r="R46" s="508"/>
      <c r="S46" s="508">
        <v>13.579681396484375</v>
      </c>
      <c r="T46" s="508"/>
      <c r="U46" s="508"/>
      <c r="V46" s="508">
        <v>8.4443216323852539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14.623008728027344</v>
      </c>
      <c r="AH46" s="509"/>
      <c r="AI46" s="509"/>
      <c r="AJ46" s="509"/>
      <c r="AK46" s="509"/>
      <c r="AL46" s="509">
        <v>0.84974303718566901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18.644498825073242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100.33740234375</v>
      </c>
      <c r="F47" s="513"/>
      <c r="G47" s="513"/>
      <c r="H47" s="513"/>
      <c r="I47" s="513">
        <v>55.540027618408203</v>
      </c>
      <c r="J47" s="513"/>
      <c r="K47" s="508">
        <v>162.16322326660156</v>
      </c>
      <c r="L47" s="508"/>
      <c r="M47" s="508"/>
      <c r="N47" s="508">
        <v>146.04074096679687</v>
      </c>
      <c r="O47" s="508"/>
      <c r="P47" s="508"/>
      <c r="Q47" s="508"/>
      <c r="R47" s="508"/>
      <c r="S47" s="508">
        <v>16.122482299804688</v>
      </c>
      <c r="T47" s="508"/>
      <c r="U47" s="508"/>
      <c r="V47" s="508">
        <v>8.1811408996582031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16.925491333007813</v>
      </c>
      <c r="AH47" s="509"/>
      <c r="AI47" s="509"/>
      <c r="AJ47" s="509"/>
      <c r="AK47" s="509"/>
      <c r="AL47" s="509">
        <v>0.98354030136108406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23.757501602172852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100.138671875</v>
      </c>
      <c r="F48" s="513"/>
      <c r="G48" s="513"/>
      <c r="H48" s="513"/>
      <c r="I48" s="513">
        <v>56.603218078613281</v>
      </c>
      <c r="J48" s="513"/>
      <c r="K48" s="508">
        <v>179.00094604492187</v>
      </c>
      <c r="L48" s="508"/>
      <c r="M48" s="508"/>
      <c r="N48" s="508">
        <v>161.67507934570312</v>
      </c>
      <c r="O48" s="508"/>
      <c r="P48" s="508"/>
      <c r="Q48" s="508"/>
      <c r="R48" s="508"/>
      <c r="S48" s="508">
        <v>17.32586669921875</v>
      </c>
      <c r="T48" s="508"/>
      <c r="U48" s="508"/>
      <c r="V48" s="508">
        <v>8.7960548400878906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18.229995727539063</v>
      </c>
      <c r="AH48" s="509"/>
      <c r="AI48" s="509"/>
      <c r="AJ48" s="509"/>
      <c r="AK48" s="509"/>
      <c r="AL48" s="509">
        <v>1.0593450517272949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27.289499282836914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99.501876831054688</v>
      </c>
      <c r="F49" s="513"/>
      <c r="G49" s="513"/>
      <c r="H49" s="513"/>
      <c r="I49" s="513">
        <v>56.55181884765625</v>
      </c>
      <c r="J49" s="513"/>
      <c r="K49" s="508">
        <v>181.14312744140625</v>
      </c>
      <c r="L49" s="508"/>
      <c r="M49" s="508"/>
      <c r="N49" s="508">
        <v>166.822998046875</v>
      </c>
      <c r="O49" s="508"/>
      <c r="P49" s="508"/>
      <c r="Q49" s="508"/>
      <c r="R49" s="508"/>
      <c r="S49" s="508">
        <v>14.32012939453125</v>
      </c>
      <c r="T49" s="508"/>
      <c r="U49" s="508"/>
      <c r="V49" s="508">
        <v>8.6110544204711914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15.197502136230469</v>
      </c>
      <c r="AH49" s="509"/>
      <c r="AI49" s="509"/>
      <c r="AJ49" s="509"/>
      <c r="AK49" s="509"/>
      <c r="AL49" s="509">
        <v>0.88312684913635253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18.936498641967773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99.852470397949219</v>
      </c>
      <c r="F50" s="513"/>
      <c r="G50" s="513"/>
      <c r="H50" s="513"/>
      <c r="I50" s="513">
        <v>57.025249481201172</v>
      </c>
      <c r="J50" s="513"/>
      <c r="K50" s="508">
        <v>179.17092895507812</v>
      </c>
      <c r="L50" s="508"/>
      <c r="M50" s="508"/>
      <c r="N50" s="508">
        <v>166.10945129394531</v>
      </c>
      <c r="O50" s="508"/>
      <c r="P50" s="508"/>
      <c r="Q50" s="508"/>
      <c r="R50" s="508"/>
      <c r="S50" s="508">
        <v>13.061477661132812</v>
      </c>
      <c r="T50" s="508"/>
      <c r="U50" s="508"/>
      <c r="V50" s="508">
        <v>8.4399051666259766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13.877506256103516</v>
      </c>
      <c r="AH50" s="509"/>
      <c r="AI50" s="509"/>
      <c r="AJ50" s="509"/>
      <c r="AK50" s="509"/>
      <c r="AL50" s="509">
        <v>0.80642188854217534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20.330497741699219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76.063430786132813</v>
      </c>
      <c r="F51" s="513"/>
      <c r="G51" s="513"/>
      <c r="H51" s="513"/>
      <c r="I51" s="513">
        <v>46.823139190673828</v>
      </c>
      <c r="J51" s="513"/>
      <c r="K51" s="508">
        <v>156.38394165039063</v>
      </c>
      <c r="L51" s="508"/>
      <c r="M51" s="508"/>
      <c r="N51" s="508">
        <v>141.642822265625</v>
      </c>
      <c r="O51" s="508"/>
      <c r="P51" s="508"/>
      <c r="Q51" s="508"/>
      <c r="R51" s="508"/>
      <c r="S51" s="508">
        <v>14.741119384765625</v>
      </c>
      <c r="T51" s="508"/>
      <c r="U51" s="508"/>
      <c r="V51" s="508">
        <v>5.2337541580200195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14.860500335693359</v>
      </c>
      <c r="AH51" s="509"/>
      <c r="AI51" s="509"/>
      <c r="AJ51" s="509"/>
      <c r="AK51" s="509"/>
      <c r="AL51" s="509">
        <v>0.86354367450714109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16.676498413085937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76.343032836914063</v>
      </c>
      <c r="F52" s="513"/>
      <c r="G52" s="513"/>
      <c r="H52" s="513"/>
      <c r="I52" s="513">
        <v>49.725719451904297</v>
      </c>
      <c r="J52" s="513"/>
      <c r="K52" s="508">
        <v>198.33294677734375</v>
      </c>
      <c r="L52" s="508"/>
      <c r="M52" s="508"/>
      <c r="N52" s="508">
        <v>183.17866516113281</v>
      </c>
      <c r="O52" s="508"/>
      <c r="P52" s="508"/>
      <c r="Q52" s="508"/>
      <c r="R52" s="508"/>
      <c r="S52" s="508">
        <v>15.154281616210938</v>
      </c>
      <c r="T52" s="508"/>
      <c r="U52" s="508"/>
      <c r="V52" s="508">
        <v>6.0364542007446289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15.159492492675781</v>
      </c>
      <c r="AH52" s="509"/>
      <c r="AI52" s="509"/>
      <c r="AJ52" s="509"/>
      <c r="AK52" s="509"/>
      <c r="AL52" s="509">
        <v>0.88091810874938969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20.010499954223633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87.7513633728027</v>
      </c>
      <c r="F53" s="507"/>
      <c r="G53" s="507"/>
      <c r="H53" s="507"/>
      <c r="I53" s="507">
        <v>51.523796081542962</v>
      </c>
      <c r="J53" s="507"/>
      <c r="K53" s="501">
        <v>4898.3542175292951</v>
      </c>
      <c r="L53" s="501"/>
      <c r="M53" s="501"/>
      <c r="N53" s="501">
        <v>4444.1991271972647</v>
      </c>
      <c r="O53" s="501"/>
      <c r="P53" s="501"/>
      <c r="Q53" s="501"/>
      <c r="R53" s="501"/>
      <c r="S53" s="501">
        <v>454.15509033203108</v>
      </c>
      <c r="T53" s="501"/>
      <c r="U53" s="501"/>
      <c r="V53" s="501">
        <v>201.32257588207722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440.79012501239777</v>
      </c>
      <c r="AH53" s="501"/>
      <c r="AI53" s="501"/>
      <c r="AJ53" s="501"/>
      <c r="AK53" s="501">
        <v>25.614314164470436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597.97557815909386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6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97693.306831359863</v>
      </c>
      <c r="G59" s="484"/>
      <c r="H59" s="484"/>
      <c r="I59" s="484"/>
      <c r="J59" s="484"/>
      <c r="K59" s="484"/>
      <c r="L59" s="484">
        <v>88489.229233264923</v>
      </c>
      <c r="M59" s="484"/>
      <c r="N59" s="484"/>
      <c r="O59" s="484"/>
      <c r="P59" s="484"/>
      <c r="Q59" s="484">
        <v>2964.9204315245152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55931.041559934616</v>
      </c>
      <c r="AE59" s="484"/>
      <c r="AF59" s="484"/>
      <c r="AG59" s="484"/>
      <c r="AH59" s="484"/>
      <c r="AI59" s="484">
        <v>48540.278247833252</v>
      </c>
      <c r="AJ59" s="484"/>
      <c r="AK59" s="484"/>
      <c r="AL59" s="484"/>
      <c r="AM59" s="484">
        <v>7390.7633121013641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22092.034202545881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92794.948904514313</v>
      </c>
      <c r="G60" s="484"/>
      <c r="H60" s="484"/>
      <c r="I60" s="484"/>
      <c r="J60" s="484"/>
      <c r="K60" s="484"/>
      <c r="L60" s="484">
        <v>84045.031205654144</v>
      </c>
      <c r="M60" s="484"/>
      <c r="N60" s="484"/>
      <c r="O60" s="484"/>
      <c r="P60" s="484"/>
      <c r="Q60" s="484">
        <v>2763.5978556424379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53714.472435474396</v>
      </c>
      <c r="AE60" s="484"/>
      <c r="AF60" s="484"/>
      <c r="AG60" s="484"/>
      <c r="AH60" s="484"/>
      <c r="AI60" s="484">
        <v>46764.499248385429</v>
      </c>
      <c r="AJ60" s="484"/>
      <c r="AK60" s="484"/>
      <c r="AL60" s="484"/>
      <c r="AM60" s="484">
        <v>6949.9731870889664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21494.058624386787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4898.3579268455505</v>
      </c>
      <c r="G61" s="484"/>
      <c r="H61" s="484"/>
      <c r="I61" s="484"/>
      <c r="J61" s="484"/>
      <c r="K61" s="484"/>
      <c r="L61" s="484">
        <v>4444.1980276107788</v>
      </c>
      <c r="M61" s="484"/>
      <c r="N61" s="484"/>
      <c r="O61" s="484"/>
      <c r="P61" s="484"/>
      <c r="Q61" s="484">
        <v>201.32257588207722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440.79012501239777</v>
      </c>
      <c r="AN61" s="484"/>
      <c r="AO61" s="484"/>
      <c r="AP61" s="484"/>
      <c r="AQ61" s="484"/>
      <c r="AR61" s="484"/>
      <c r="AS61" s="484">
        <v>25.614314164470436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597.97557815909386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201.32257588207722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198.98991454051162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25.614314164470436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173.37560037604118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440.79012501239777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597.97557815909386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2.332661341565609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31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159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45534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160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161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159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84.333503723144531</v>
      </c>
      <c r="F23" s="513"/>
      <c r="G23" s="513"/>
      <c r="H23" s="513"/>
      <c r="I23" s="513">
        <v>52.198368072509766</v>
      </c>
      <c r="J23" s="513"/>
      <c r="K23" s="508">
        <v>144.32916259765625</v>
      </c>
      <c r="L23" s="508"/>
      <c r="M23" s="508"/>
      <c r="N23" s="508">
        <v>134.79029846191406</v>
      </c>
      <c r="O23" s="508"/>
      <c r="P23" s="508"/>
      <c r="Q23" s="508"/>
      <c r="R23" s="508"/>
      <c r="S23" s="508">
        <v>9.5388641357421875</v>
      </c>
      <c r="T23" s="508"/>
      <c r="U23" s="508"/>
      <c r="V23" s="508">
        <v>5.1507863998413086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11.070011138916016</v>
      </c>
      <c r="AH23" s="509"/>
      <c r="AI23" s="509"/>
      <c r="AJ23" s="509"/>
      <c r="AK23" s="509"/>
      <c r="AL23" s="509">
        <v>0.64327834728240973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22.901998519897461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81.295074462890625</v>
      </c>
      <c r="F24" s="513"/>
      <c r="G24" s="513"/>
      <c r="H24" s="513"/>
      <c r="I24" s="513">
        <v>50.420192718505859</v>
      </c>
      <c r="J24" s="513"/>
      <c r="K24" s="508">
        <v>128.04867553710937</v>
      </c>
      <c r="L24" s="508"/>
      <c r="M24" s="508"/>
      <c r="N24" s="508">
        <v>119.27447509765625</v>
      </c>
      <c r="O24" s="508"/>
      <c r="P24" s="508"/>
      <c r="Q24" s="508"/>
      <c r="R24" s="508"/>
      <c r="S24" s="508">
        <v>8.774200439453125</v>
      </c>
      <c r="T24" s="508"/>
      <c r="U24" s="508"/>
      <c r="V24" s="508">
        <v>4.4063396453857422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9.8325004577636719</v>
      </c>
      <c r="AH24" s="509"/>
      <c r="AI24" s="509"/>
      <c r="AJ24" s="509"/>
      <c r="AK24" s="509"/>
      <c r="AL24" s="509">
        <v>0.57136660160064701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22.30000114440918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69.821739196777344</v>
      </c>
      <c r="F25" s="513"/>
      <c r="G25" s="513"/>
      <c r="H25" s="513"/>
      <c r="I25" s="513">
        <v>52.412479400634766</v>
      </c>
      <c r="J25" s="513"/>
      <c r="K25" s="508">
        <v>180.44064331054687</v>
      </c>
      <c r="L25" s="508"/>
      <c r="M25" s="508"/>
      <c r="N25" s="508">
        <v>172.26473999023437</v>
      </c>
      <c r="O25" s="508"/>
      <c r="P25" s="508"/>
      <c r="Q25" s="508"/>
      <c r="R25" s="508"/>
      <c r="S25" s="508">
        <v>8.1759033203125</v>
      </c>
      <c r="T25" s="508"/>
      <c r="U25" s="508"/>
      <c r="V25" s="508">
        <v>3.5837171077728271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10.335502624511719</v>
      </c>
      <c r="AH25" s="509"/>
      <c r="AI25" s="509"/>
      <c r="AJ25" s="509"/>
      <c r="AK25" s="509"/>
      <c r="AL25" s="509">
        <v>0.60059605751037604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21.519498825073242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71.221504211425781</v>
      </c>
      <c r="F26" s="513"/>
      <c r="G26" s="513"/>
      <c r="H26" s="513"/>
      <c r="I26" s="513">
        <v>53.149078369140625</v>
      </c>
      <c r="J26" s="513"/>
      <c r="K26" s="508">
        <v>184.91554260253906</v>
      </c>
      <c r="L26" s="508"/>
      <c r="M26" s="508"/>
      <c r="N26" s="508">
        <v>177.71054077148437</v>
      </c>
      <c r="O26" s="508"/>
      <c r="P26" s="508"/>
      <c r="Q26" s="508"/>
      <c r="R26" s="508"/>
      <c r="S26" s="508">
        <v>7.2050018310546875</v>
      </c>
      <c r="T26" s="508"/>
      <c r="U26" s="508"/>
      <c r="V26" s="508">
        <v>3.7390866279602051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9.4654922485351562</v>
      </c>
      <c r="AH26" s="509"/>
      <c r="AI26" s="509"/>
      <c r="AJ26" s="509"/>
      <c r="AK26" s="509"/>
      <c r="AL26" s="509">
        <v>0.55003975456237797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21.771001815795898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75.081764221191406</v>
      </c>
      <c r="F27" s="513"/>
      <c r="G27" s="513"/>
      <c r="H27" s="513"/>
      <c r="I27" s="513">
        <v>50.024608612060547</v>
      </c>
      <c r="J27" s="513"/>
      <c r="K27" s="508">
        <v>139.03973388671875</v>
      </c>
      <c r="L27" s="508"/>
      <c r="M27" s="508"/>
      <c r="N27" s="508">
        <v>129.08958435058594</v>
      </c>
      <c r="O27" s="508"/>
      <c r="P27" s="508"/>
      <c r="Q27" s="508"/>
      <c r="R27" s="508"/>
      <c r="S27" s="508">
        <v>9.9501495361328125</v>
      </c>
      <c r="T27" s="508"/>
      <c r="U27" s="508"/>
      <c r="V27" s="508">
        <v>3.993983268737793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11.536003112792969</v>
      </c>
      <c r="AH27" s="509"/>
      <c r="AI27" s="509"/>
      <c r="AJ27" s="509"/>
      <c r="AK27" s="509"/>
      <c r="AL27" s="509">
        <v>0.67035714088439946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23.814496994018555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75.885101318359375</v>
      </c>
      <c r="F28" s="513"/>
      <c r="G28" s="513"/>
      <c r="H28" s="513"/>
      <c r="I28" s="513">
        <v>47.803306579589844</v>
      </c>
      <c r="J28" s="513"/>
      <c r="K28" s="508">
        <v>116.91287231445312</v>
      </c>
      <c r="L28" s="508"/>
      <c r="M28" s="508"/>
      <c r="N28" s="508">
        <v>107.8734130859375</v>
      </c>
      <c r="O28" s="508"/>
      <c r="P28" s="508"/>
      <c r="Q28" s="508"/>
      <c r="R28" s="508"/>
      <c r="S28" s="508">
        <v>9.039459228515625</v>
      </c>
      <c r="T28" s="508"/>
      <c r="U28" s="508"/>
      <c r="V28" s="508">
        <v>3.7254927158355713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9.5079917907714844</v>
      </c>
      <c r="AH28" s="509"/>
      <c r="AI28" s="509"/>
      <c r="AJ28" s="509"/>
      <c r="AK28" s="509"/>
      <c r="AL28" s="509">
        <v>0.55250940296173101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22.520999908447266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79.219711303710938</v>
      </c>
      <c r="F29" s="513"/>
      <c r="G29" s="513"/>
      <c r="H29" s="513"/>
      <c r="I29" s="513">
        <v>49.525463104248047</v>
      </c>
      <c r="J29" s="513"/>
      <c r="K29" s="508">
        <v>130.68841552734375</v>
      </c>
      <c r="L29" s="508"/>
      <c r="M29" s="508"/>
      <c r="N29" s="508">
        <v>122.71031951904297</v>
      </c>
      <c r="O29" s="508"/>
      <c r="P29" s="508"/>
      <c r="Q29" s="508"/>
      <c r="R29" s="508"/>
      <c r="S29" s="508">
        <v>7.9780960083007813</v>
      </c>
      <c r="T29" s="508"/>
      <c r="U29" s="508"/>
      <c r="V29" s="508">
        <v>4.2876372337341309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8.9664955139160156</v>
      </c>
      <c r="AH29" s="509"/>
      <c r="AI29" s="509"/>
      <c r="AJ29" s="509"/>
      <c r="AK29" s="509"/>
      <c r="AL29" s="509">
        <v>0.52104305431365971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21.069498062133789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79.824165344238281</v>
      </c>
      <c r="F30" s="513"/>
      <c r="G30" s="513"/>
      <c r="H30" s="513"/>
      <c r="I30" s="513">
        <v>50.591434478759766</v>
      </c>
      <c r="J30" s="513"/>
      <c r="K30" s="508">
        <v>141.16046142578125</v>
      </c>
      <c r="L30" s="508"/>
      <c r="M30" s="508"/>
      <c r="N30" s="508">
        <v>131.57209777832031</v>
      </c>
      <c r="O30" s="508"/>
      <c r="P30" s="508"/>
      <c r="Q30" s="508"/>
      <c r="R30" s="508"/>
      <c r="S30" s="508">
        <v>9.5883636474609375</v>
      </c>
      <c r="T30" s="508"/>
      <c r="U30" s="508"/>
      <c r="V30" s="508">
        <v>4.6247310638427734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11.256996154785156</v>
      </c>
      <c r="AH30" s="509"/>
      <c r="AI30" s="509"/>
      <c r="AJ30" s="509"/>
      <c r="AK30" s="509"/>
      <c r="AL30" s="509">
        <v>0.65414404655456548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24.160499572753906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78.663200378417969</v>
      </c>
      <c r="F31" s="513"/>
      <c r="G31" s="513"/>
      <c r="H31" s="513"/>
      <c r="I31" s="513">
        <v>49.373580932617187</v>
      </c>
      <c r="J31" s="513"/>
      <c r="K31" s="508">
        <v>120.0364990234375</v>
      </c>
      <c r="L31" s="508"/>
      <c r="M31" s="508"/>
      <c r="N31" s="508">
        <v>111.93316650390625</v>
      </c>
      <c r="O31" s="508"/>
      <c r="P31" s="508"/>
      <c r="Q31" s="508"/>
      <c r="R31" s="508"/>
      <c r="S31" s="508">
        <v>8.10333251953125</v>
      </c>
      <c r="T31" s="508"/>
      <c r="U31" s="508"/>
      <c r="V31" s="508">
        <v>3.9266541004180908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9.0079994201660156</v>
      </c>
      <c r="AH31" s="509"/>
      <c r="AI31" s="509"/>
      <c r="AJ31" s="509"/>
      <c r="AK31" s="509"/>
      <c r="AL31" s="509">
        <v>0.52345484630584715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21.206996917724609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72.167755126953125</v>
      </c>
      <c r="F32" s="513"/>
      <c r="G32" s="513"/>
      <c r="H32" s="513"/>
      <c r="I32" s="513">
        <v>51.033088684082031</v>
      </c>
      <c r="J32" s="513"/>
      <c r="K32" s="508">
        <v>143.55049133300781</v>
      </c>
      <c r="L32" s="508"/>
      <c r="M32" s="508"/>
      <c r="N32" s="508">
        <v>133.64845275878906</v>
      </c>
      <c r="O32" s="508"/>
      <c r="P32" s="508"/>
      <c r="Q32" s="508"/>
      <c r="R32" s="508"/>
      <c r="S32" s="508">
        <v>9.90203857421875</v>
      </c>
      <c r="T32" s="508"/>
      <c r="U32" s="508"/>
      <c r="V32" s="508">
        <v>3.5515198707580566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11.15350341796875</v>
      </c>
      <c r="AH32" s="509"/>
      <c r="AI32" s="509"/>
      <c r="AJ32" s="509"/>
      <c r="AK32" s="509"/>
      <c r="AL32" s="509">
        <v>0.64813008361816404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24.335498809814453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73.102996826171875</v>
      </c>
      <c r="F33" s="513"/>
      <c r="G33" s="513"/>
      <c r="H33" s="513"/>
      <c r="I33" s="513">
        <v>51.689552307128906</v>
      </c>
      <c r="J33" s="513"/>
      <c r="K33" s="508">
        <v>158.26332092285156</v>
      </c>
      <c r="L33" s="508"/>
      <c r="M33" s="508"/>
      <c r="N33" s="508">
        <v>150.41841125488281</v>
      </c>
      <c r="O33" s="508"/>
      <c r="P33" s="508"/>
      <c r="Q33" s="508"/>
      <c r="R33" s="508"/>
      <c r="S33" s="508">
        <v>7.84490966796875</v>
      </c>
      <c r="T33" s="508"/>
      <c r="U33" s="508"/>
      <c r="V33" s="508">
        <v>3.8077590465545654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9.9639816284179687</v>
      </c>
      <c r="AH33" s="509"/>
      <c r="AI33" s="509"/>
      <c r="AJ33" s="509"/>
      <c r="AK33" s="509"/>
      <c r="AL33" s="509">
        <v>0.57900697242736821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23.612499237060547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74.150535583496094</v>
      </c>
      <c r="F34" s="513"/>
      <c r="G34" s="513"/>
      <c r="H34" s="513"/>
      <c r="I34" s="513">
        <v>48.983360290527344</v>
      </c>
      <c r="J34" s="513"/>
      <c r="K34" s="508">
        <v>124.61674499511719</v>
      </c>
      <c r="L34" s="508"/>
      <c r="M34" s="508"/>
      <c r="N34" s="508">
        <v>113.24898529052734</v>
      </c>
      <c r="O34" s="508"/>
      <c r="P34" s="508"/>
      <c r="Q34" s="508"/>
      <c r="R34" s="508"/>
      <c r="S34" s="508">
        <v>11.367759704589844</v>
      </c>
      <c r="T34" s="508"/>
      <c r="U34" s="508"/>
      <c r="V34" s="508">
        <v>3.7042624950408936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12.412494659423828</v>
      </c>
      <c r="AH34" s="509"/>
      <c r="AI34" s="509"/>
      <c r="AJ34" s="509"/>
      <c r="AK34" s="509"/>
      <c r="AL34" s="509">
        <v>0.72129006465911871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25.176998138427734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81.981903076171875</v>
      </c>
      <c r="F35" s="513"/>
      <c r="G35" s="513"/>
      <c r="H35" s="513"/>
      <c r="I35" s="513">
        <v>50.593418121337891</v>
      </c>
      <c r="J35" s="513"/>
      <c r="K35" s="508">
        <v>137.68392944335938</v>
      </c>
      <c r="L35" s="508"/>
      <c r="M35" s="508"/>
      <c r="N35" s="508">
        <v>128.2298583984375</v>
      </c>
      <c r="O35" s="508"/>
      <c r="P35" s="508"/>
      <c r="Q35" s="508"/>
      <c r="R35" s="508"/>
      <c r="S35" s="508">
        <v>9.454071044921875</v>
      </c>
      <c r="T35" s="508"/>
      <c r="U35" s="508"/>
      <c r="V35" s="508">
        <v>4.8070926666259766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10.608993530273438</v>
      </c>
      <c r="AH35" s="509"/>
      <c r="AI35" s="509"/>
      <c r="AJ35" s="509"/>
      <c r="AK35" s="509"/>
      <c r="AL35" s="509">
        <v>0.61648861404418942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24.508998870849609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93.672462463378906</v>
      </c>
      <c r="F36" s="513"/>
      <c r="G36" s="513"/>
      <c r="H36" s="513"/>
      <c r="I36" s="513">
        <v>52.120723724365234</v>
      </c>
      <c r="J36" s="513"/>
      <c r="K36" s="508">
        <v>109.42104339599609</v>
      </c>
      <c r="L36" s="508"/>
      <c r="M36" s="508"/>
      <c r="N36" s="508">
        <v>99.974113464355469</v>
      </c>
      <c r="O36" s="508"/>
      <c r="P36" s="508"/>
      <c r="Q36" s="508"/>
      <c r="R36" s="508"/>
      <c r="S36" s="508">
        <v>9.446929931640625</v>
      </c>
      <c r="T36" s="508"/>
      <c r="U36" s="508"/>
      <c r="V36" s="508">
        <v>5.0529475212097168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10.374000549316406</v>
      </c>
      <c r="AH36" s="509"/>
      <c r="AI36" s="509"/>
      <c r="AJ36" s="509"/>
      <c r="AK36" s="509"/>
      <c r="AL36" s="509">
        <v>0.60283317192077635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22.827499389648438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89.208549499511719</v>
      </c>
      <c r="F37" s="513"/>
      <c r="G37" s="513"/>
      <c r="H37" s="513"/>
      <c r="I37" s="513">
        <v>50.970176696777344</v>
      </c>
      <c r="J37" s="513"/>
      <c r="K37" s="508">
        <v>110.4324951171875</v>
      </c>
      <c r="L37" s="508"/>
      <c r="M37" s="508"/>
      <c r="N37" s="508">
        <v>100.15068817138672</v>
      </c>
      <c r="O37" s="508"/>
      <c r="P37" s="508"/>
      <c r="Q37" s="508"/>
      <c r="R37" s="508"/>
      <c r="S37" s="508">
        <v>10.281806945800781</v>
      </c>
      <c r="T37" s="508"/>
      <c r="U37" s="508"/>
      <c r="V37" s="508">
        <v>4.7587771415710449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11.500003814697266</v>
      </c>
      <c r="AH37" s="509"/>
      <c r="AI37" s="509"/>
      <c r="AJ37" s="509"/>
      <c r="AK37" s="509"/>
      <c r="AL37" s="509">
        <v>0.66826522167205815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24.16099739074707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98.419593811035156</v>
      </c>
      <c r="F38" s="513"/>
      <c r="G38" s="513"/>
      <c r="H38" s="513"/>
      <c r="I38" s="513">
        <v>56.520877838134766</v>
      </c>
      <c r="J38" s="513"/>
      <c r="K38" s="508">
        <v>146.2862548828125</v>
      </c>
      <c r="L38" s="508"/>
      <c r="M38" s="508"/>
      <c r="N38" s="508">
        <v>137.262451171875</v>
      </c>
      <c r="O38" s="508"/>
      <c r="P38" s="508"/>
      <c r="Q38" s="508"/>
      <c r="R38" s="508"/>
      <c r="S38" s="508">
        <v>9.0238037109375</v>
      </c>
      <c r="T38" s="508"/>
      <c r="U38" s="508"/>
      <c r="V38" s="508">
        <v>6.6613235473632812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11.078498840332031</v>
      </c>
      <c r="AH38" s="509"/>
      <c r="AI38" s="509"/>
      <c r="AJ38" s="509"/>
      <c r="AK38" s="509"/>
      <c r="AL38" s="509">
        <v>0.64377156761169441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22.941995620727539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98.984977722167969</v>
      </c>
      <c r="F39" s="513"/>
      <c r="G39" s="513"/>
      <c r="H39" s="513"/>
      <c r="I39" s="513">
        <v>57.085811614990234</v>
      </c>
      <c r="J39" s="513"/>
      <c r="K39" s="508">
        <v>152.27914428710937</v>
      </c>
      <c r="L39" s="508"/>
      <c r="M39" s="508"/>
      <c r="N39" s="508">
        <v>143.03408813476562</v>
      </c>
      <c r="O39" s="508"/>
      <c r="P39" s="508"/>
      <c r="Q39" s="508"/>
      <c r="R39" s="508"/>
      <c r="S39" s="508">
        <v>9.24505615234375</v>
      </c>
      <c r="T39" s="508"/>
      <c r="U39" s="508"/>
      <c r="V39" s="508">
        <v>6.9312543869018555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11.582492828369141</v>
      </c>
      <c r="AH39" s="509"/>
      <c r="AI39" s="509"/>
      <c r="AJ39" s="509"/>
      <c r="AK39" s="509"/>
      <c r="AL39" s="509">
        <v>0.67305865825653077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24.070995330810547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100.17996978759766</v>
      </c>
      <c r="F40" s="513"/>
      <c r="G40" s="513"/>
      <c r="H40" s="513"/>
      <c r="I40" s="513">
        <v>57.136085510253906</v>
      </c>
      <c r="J40" s="513"/>
      <c r="K40" s="508">
        <v>152.67945861816406</v>
      </c>
      <c r="L40" s="508"/>
      <c r="M40" s="508"/>
      <c r="N40" s="508">
        <v>142.35195922851562</v>
      </c>
      <c r="O40" s="508"/>
      <c r="P40" s="508"/>
      <c r="Q40" s="508"/>
      <c r="R40" s="508"/>
      <c r="S40" s="508">
        <v>10.327499389648437</v>
      </c>
      <c r="T40" s="508"/>
      <c r="U40" s="508"/>
      <c r="V40" s="508">
        <v>7.1862168312072754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12.640007019042969</v>
      </c>
      <c r="AH40" s="509"/>
      <c r="AI40" s="509"/>
      <c r="AJ40" s="509"/>
      <c r="AK40" s="509"/>
      <c r="AL40" s="509">
        <v>0.73451080787658696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25.209999084472656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100.81716918945312</v>
      </c>
      <c r="F41" s="513"/>
      <c r="G41" s="513"/>
      <c r="H41" s="513"/>
      <c r="I41" s="513">
        <v>57.577186584472656</v>
      </c>
      <c r="J41" s="513"/>
      <c r="K41" s="508">
        <v>151.25923156738281</v>
      </c>
      <c r="L41" s="508"/>
      <c r="M41" s="508"/>
      <c r="N41" s="508">
        <v>138.61866760253906</v>
      </c>
      <c r="O41" s="508"/>
      <c r="P41" s="508"/>
      <c r="Q41" s="508"/>
      <c r="R41" s="508"/>
      <c r="S41" s="508">
        <v>12.64056396484375</v>
      </c>
      <c r="T41" s="508"/>
      <c r="U41" s="508"/>
      <c r="V41" s="508">
        <v>7.2930746078491211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14.928001403808594</v>
      </c>
      <c r="AH41" s="509"/>
      <c r="AI41" s="509"/>
      <c r="AJ41" s="509"/>
      <c r="AK41" s="509"/>
      <c r="AL41" s="509">
        <v>0.86746616157531742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27.001501083374023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100.11981964111328</v>
      </c>
      <c r="F42" s="513"/>
      <c r="G42" s="513"/>
      <c r="H42" s="513"/>
      <c r="I42" s="513">
        <v>57.328880310058594</v>
      </c>
      <c r="J42" s="513"/>
      <c r="K42" s="508">
        <v>151.55699157714844</v>
      </c>
      <c r="L42" s="508"/>
      <c r="M42" s="508"/>
      <c r="N42" s="508">
        <v>142.1883544921875</v>
      </c>
      <c r="O42" s="508"/>
      <c r="P42" s="508"/>
      <c r="Q42" s="508"/>
      <c r="R42" s="508"/>
      <c r="S42" s="508">
        <v>9.3686370849609375</v>
      </c>
      <c r="T42" s="508"/>
      <c r="U42" s="508"/>
      <c r="V42" s="508">
        <v>7.0462641716003418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11.75</v>
      </c>
      <c r="AH42" s="509"/>
      <c r="AI42" s="509"/>
      <c r="AJ42" s="509"/>
      <c r="AK42" s="509"/>
      <c r="AL42" s="509">
        <v>0.68279250000000002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23.152996063232422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99.489959716796875</v>
      </c>
      <c r="F43" s="513"/>
      <c r="G43" s="513"/>
      <c r="H43" s="513"/>
      <c r="I43" s="513">
        <v>57.029933929443359</v>
      </c>
      <c r="J43" s="513"/>
      <c r="K43" s="508">
        <v>151.52912902832031</v>
      </c>
      <c r="L43" s="508"/>
      <c r="M43" s="508"/>
      <c r="N43" s="508">
        <v>142.58406066894531</v>
      </c>
      <c r="O43" s="508"/>
      <c r="P43" s="508"/>
      <c r="Q43" s="508"/>
      <c r="R43" s="508"/>
      <c r="S43" s="508">
        <v>8.945068359375</v>
      </c>
      <c r="T43" s="508"/>
      <c r="U43" s="508"/>
      <c r="V43" s="508">
        <v>6.9673304557800293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11.287494659423828</v>
      </c>
      <c r="AH43" s="509"/>
      <c r="AI43" s="509"/>
      <c r="AJ43" s="509"/>
      <c r="AK43" s="509"/>
      <c r="AL43" s="509">
        <v>0.6559163146591187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22.767995834350586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99.592620849609375</v>
      </c>
      <c r="F44" s="513"/>
      <c r="G44" s="513"/>
      <c r="H44" s="513"/>
      <c r="I44" s="513">
        <v>57.189373016357422</v>
      </c>
      <c r="J44" s="513"/>
      <c r="K44" s="508">
        <v>154.21284484863281</v>
      </c>
      <c r="L44" s="508"/>
      <c r="M44" s="508"/>
      <c r="N44" s="508">
        <v>143.91067504882812</v>
      </c>
      <c r="O44" s="508"/>
      <c r="P44" s="508"/>
      <c r="Q44" s="508"/>
      <c r="R44" s="508"/>
      <c r="S44" s="508">
        <v>10.302169799804687</v>
      </c>
      <c r="T44" s="508"/>
      <c r="U44" s="508"/>
      <c r="V44" s="508">
        <v>7.1523370742797852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12.973007202148438</v>
      </c>
      <c r="AH44" s="509"/>
      <c r="AI44" s="509"/>
      <c r="AJ44" s="509"/>
      <c r="AK44" s="509"/>
      <c r="AL44" s="509">
        <v>0.75386144851684578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23.585996627807617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99.817672729492187</v>
      </c>
      <c r="F45" s="513"/>
      <c r="G45" s="513"/>
      <c r="H45" s="513"/>
      <c r="I45" s="513">
        <v>57.393398284912109</v>
      </c>
      <c r="J45" s="513"/>
      <c r="K45" s="508">
        <v>144.30157470703125</v>
      </c>
      <c r="L45" s="508"/>
      <c r="M45" s="508"/>
      <c r="N45" s="508">
        <v>135.19253540039062</v>
      </c>
      <c r="O45" s="508"/>
      <c r="P45" s="508"/>
      <c r="Q45" s="508"/>
      <c r="R45" s="508"/>
      <c r="S45" s="508">
        <v>9.109039306640625</v>
      </c>
      <c r="T45" s="508"/>
      <c r="U45" s="508"/>
      <c r="V45" s="508">
        <v>6.6672654151916504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12.041500091552734</v>
      </c>
      <c r="AH45" s="509"/>
      <c r="AI45" s="509"/>
      <c r="AJ45" s="509"/>
      <c r="AK45" s="509"/>
      <c r="AL45" s="509">
        <v>0.69973157032012945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22.645498275756836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99.555885314941406</v>
      </c>
      <c r="F46" s="513"/>
      <c r="G46" s="513"/>
      <c r="H46" s="513"/>
      <c r="I46" s="513">
        <v>56.527553558349609</v>
      </c>
      <c r="J46" s="513"/>
      <c r="K46" s="508">
        <v>137.06976318359375</v>
      </c>
      <c r="L46" s="508"/>
      <c r="M46" s="508"/>
      <c r="N46" s="508">
        <v>128.95976257324219</v>
      </c>
      <c r="O46" s="508"/>
      <c r="P46" s="508"/>
      <c r="Q46" s="508"/>
      <c r="R46" s="508"/>
      <c r="S46" s="508">
        <v>8.1100006103515625</v>
      </c>
      <c r="T46" s="508"/>
      <c r="U46" s="508"/>
      <c r="V46" s="508">
        <v>6.3775143623352051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10.813995361328125</v>
      </c>
      <c r="AH46" s="509"/>
      <c r="AI46" s="509"/>
      <c r="AJ46" s="509"/>
      <c r="AK46" s="509"/>
      <c r="AL46" s="509">
        <v>0.6284012704467774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23.011499404907227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100.14845275878906</v>
      </c>
      <c r="F47" s="513"/>
      <c r="G47" s="513"/>
      <c r="H47" s="513"/>
      <c r="I47" s="513">
        <v>55.959888458251953</v>
      </c>
      <c r="J47" s="513"/>
      <c r="K47" s="508">
        <v>127.24518585205078</v>
      </c>
      <c r="L47" s="508"/>
      <c r="M47" s="508"/>
      <c r="N47" s="508">
        <v>117.17654418945312</v>
      </c>
      <c r="O47" s="508"/>
      <c r="P47" s="508"/>
      <c r="Q47" s="508"/>
      <c r="R47" s="508"/>
      <c r="S47" s="508">
        <v>10.068641662597656</v>
      </c>
      <c r="T47" s="508"/>
      <c r="U47" s="508"/>
      <c r="V47" s="508">
        <v>6.2066760063171387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12.440502166748047</v>
      </c>
      <c r="AH47" s="509"/>
      <c r="AI47" s="509"/>
      <c r="AJ47" s="509"/>
      <c r="AK47" s="509"/>
      <c r="AL47" s="509">
        <v>0.72291758090972902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25.168497085571289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99.914947509765625</v>
      </c>
      <c r="F48" s="513"/>
      <c r="G48" s="513"/>
      <c r="H48" s="513"/>
      <c r="I48" s="513">
        <v>58.267829895019531</v>
      </c>
      <c r="J48" s="513"/>
      <c r="K48" s="508">
        <v>154.70509338378906</v>
      </c>
      <c r="L48" s="508"/>
      <c r="M48" s="508"/>
      <c r="N48" s="508">
        <v>144.01284790039062</v>
      </c>
      <c r="O48" s="508"/>
      <c r="P48" s="508"/>
      <c r="Q48" s="508"/>
      <c r="R48" s="508"/>
      <c r="S48" s="508">
        <v>10.692245483398438</v>
      </c>
      <c r="T48" s="508"/>
      <c r="U48" s="508"/>
      <c r="V48" s="508">
        <v>7.0905237197875977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13.967506408691406</v>
      </c>
      <c r="AH48" s="509"/>
      <c r="AI48" s="509"/>
      <c r="AJ48" s="509"/>
      <c r="AK48" s="509"/>
      <c r="AL48" s="509">
        <v>0.81165179740905768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25.049497604370117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99.256805419921875</v>
      </c>
      <c r="F49" s="513"/>
      <c r="G49" s="513"/>
      <c r="H49" s="513"/>
      <c r="I49" s="513">
        <v>58.579372406005859</v>
      </c>
      <c r="J49" s="513"/>
      <c r="K49" s="508">
        <v>159.16293334960937</v>
      </c>
      <c r="L49" s="508"/>
      <c r="M49" s="508"/>
      <c r="N49" s="508">
        <v>150.22273254394531</v>
      </c>
      <c r="O49" s="508"/>
      <c r="P49" s="508"/>
      <c r="Q49" s="508"/>
      <c r="R49" s="508"/>
      <c r="S49" s="508">
        <v>8.9402008056640625</v>
      </c>
      <c r="T49" s="508"/>
      <c r="U49" s="508"/>
      <c r="V49" s="508">
        <v>7.0223283767700195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12.279487609863281</v>
      </c>
      <c r="AH49" s="509"/>
      <c r="AI49" s="509"/>
      <c r="AJ49" s="509"/>
      <c r="AK49" s="509"/>
      <c r="AL49" s="509">
        <v>0.7135610250091553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23.955997467041016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99.582366943359375</v>
      </c>
      <c r="F50" s="513"/>
      <c r="G50" s="513"/>
      <c r="H50" s="513"/>
      <c r="I50" s="513">
        <v>57.579563140869141</v>
      </c>
      <c r="J50" s="513"/>
      <c r="K50" s="508">
        <v>140.2808837890625</v>
      </c>
      <c r="L50" s="508"/>
      <c r="M50" s="508"/>
      <c r="N50" s="508">
        <v>131.34519958496094</v>
      </c>
      <c r="O50" s="508"/>
      <c r="P50" s="508"/>
      <c r="Q50" s="508"/>
      <c r="R50" s="508"/>
      <c r="S50" s="508">
        <v>8.9356842041015625</v>
      </c>
      <c r="T50" s="508"/>
      <c r="U50" s="508"/>
      <c r="V50" s="508">
        <v>6.4286231994628906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11.842494964599609</v>
      </c>
      <c r="AH50" s="509"/>
      <c r="AI50" s="509"/>
      <c r="AJ50" s="509"/>
      <c r="AK50" s="509"/>
      <c r="AL50" s="509">
        <v>0.68816738239288333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24.544500350952148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72.805580139160156</v>
      </c>
      <c r="F51" s="513"/>
      <c r="G51" s="513"/>
      <c r="H51" s="513"/>
      <c r="I51" s="513">
        <v>47.415168762207031</v>
      </c>
      <c r="J51" s="513"/>
      <c r="K51" s="508">
        <v>136.8948974609375</v>
      </c>
      <c r="L51" s="508"/>
      <c r="M51" s="508"/>
      <c r="N51" s="508">
        <v>128.80355834960937</v>
      </c>
      <c r="O51" s="508"/>
      <c r="P51" s="508"/>
      <c r="Q51" s="508"/>
      <c r="R51" s="508"/>
      <c r="S51" s="508">
        <v>8.091339111328125</v>
      </c>
      <c r="T51" s="508"/>
      <c r="U51" s="508"/>
      <c r="V51" s="508">
        <v>3.84061598777771</v>
      </c>
      <c r="W51" s="508"/>
      <c r="X51" s="508"/>
      <c r="Y51" s="508"/>
      <c r="Z51" s="508"/>
      <c r="AA51" s="508"/>
      <c r="AB51" s="508"/>
      <c r="AC51" s="508">
        <v>23.833333969116211</v>
      </c>
      <c r="AD51" s="508"/>
      <c r="AE51" s="508"/>
      <c r="AF51" s="508"/>
      <c r="AG51" s="509">
        <v>10.103004455566406</v>
      </c>
      <c r="AH51" s="509"/>
      <c r="AI51" s="509"/>
      <c r="AJ51" s="509"/>
      <c r="AK51" s="509"/>
      <c r="AL51" s="509">
        <v>0.58708558891296392</v>
      </c>
      <c r="AM51" s="509"/>
      <c r="AN51" s="509"/>
      <c r="AO51" s="509"/>
      <c r="AP51" s="509"/>
      <c r="AQ51" s="508">
        <v>23.833333969116211</v>
      </c>
      <c r="AR51" s="508"/>
      <c r="AS51" s="508"/>
      <c r="AT51" s="508"/>
      <c r="AU51" s="508"/>
      <c r="AV51" s="508"/>
      <c r="AW51" s="508"/>
      <c r="AX51" s="508">
        <v>21.839498519897461</v>
      </c>
      <c r="AY51" s="508"/>
      <c r="AZ51" s="508"/>
      <c r="BA51" s="508"/>
      <c r="BB51" s="508"/>
      <c r="BC51" s="508"/>
      <c r="BD51" s="508"/>
      <c r="BE51" s="508">
        <v>23.833333969116211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74.978561401367188</v>
      </c>
      <c r="F52" s="513"/>
      <c r="G52" s="513"/>
      <c r="H52" s="513"/>
      <c r="I52" s="513">
        <v>50.627304077148438</v>
      </c>
      <c r="J52" s="513"/>
      <c r="K52" s="508">
        <v>161.94758605957031</v>
      </c>
      <c r="L52" s="508"/>
      <c r="M52" s="508"/>
      <c r="N52" s="508">
        <v>152.21368408203125</v>
      </c>
      <c r="O52" s="508"/>
      <c r="P52" s="508"/>
      <c r="Q52" s="508"/>
      <c r="R52" s="508"/>
      <c r="S52" s="508">
        <v>9.7339019775390625</v>
      </c>
      <c r="T52" s="508"/>
      <c r="U52" s="508"/>
      <c r="V52" s="508">
        <v>4.4447751045227051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12.007514953613281</v>
      </c>
      <c r="AH52" s="509"/>
      <c r="AI52" s="509"/>
      <c r="AJ52" s="509"/>
      <c r="AK52" s="509"/>
      <c r="AL52" s="509">
        <v>0.69775669395446782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24.066995620727539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87.443144989013675</v>
      </c>
      <c r="F53" s="507"/>
      <c r="G53" s="507"/>
      <c r="H53" s="507"/>
      <c r="I53" s="507">
        <v>53.436901982625322</v>
      </c>
      <c r="J53" s="507"/>
      <c r="K53" s="501">
        <v>4290.9510040283194</v>
      </c>
      <c r="L53" s="501"/>
      <c r="M53" s="501"/>
      <c r="N53" s="501">
        <v>4010.7662658691406</v>
      </c>
      <c r="O53" s="501"/>
      <c r="P53" s="501"/>
      <c r="Q53" s="501"/>
      <c r="R53" s="501"/>
      <c r="S53" s="501">
        <v>280.18473815917969</v>
      </c>
      <c r="T53" s="501"/>
      <c r="U53" s="501"/>
      <c r="V53" s="501">
        <v>160.43676149845123</v>
      </c>
      <c r="W53" s="501"/>
      <c r="X53" s="501"/>
      <c r="Y53" s="501"/>
      <c r="Z53" s="501"/>
      <c r="AA53" s="501"/>
      <c r="AB53" s="501"/>
      <c r="AC53" s="500">
        <v>719.83333396911621</v>
      </c>
      <c r="AD53" s="500"/>
      <c r="AE53" s="500"/>
      <c r="AF53" s="500"/>
      <c r="AG53" s="501">
        <v>338.72968769073486</v>
      </c>
      <c r="AH53" s="501"/>
      <c r="AI53" s="501"/>
      <c r="AJ53" s="501"/>
      <c r="AK53" s="501">
        <v>19.683582151708602</v>
      </c>
      <c r="AL53" s="501"/>
      <c r="AM53" s="501"/>
      <c r="AN53" s="501"/>
      <c r="AO53" s="501"/>
      <c r="AP53" s="501"/>
      <c r="AQ53" s="500">
        <v>719.83333396911621</v>
      </c>
      <c r="AR53" s="500"/>
      <c r="AS53" s="500"/>
      <c r="AT53" s="500"/>
      <c r="AU53" s="500"/>
      <c r="AV53" s="500"/>
      <c r="AW53" s="500"/>
      <c r="AX53" s="501">
        <v>704.90031236410141</v>
      </c>
      <c r="AY53" s="501"/>
      <c r="AZ53" s="501"/>
      <c r="BA53" s="501"/>
      <c r="BB53" s="501"/>
      <c r="BC53" s="501"/>
      <c r="BD53" s="501"/>
      <c r="BE53" s="499">
        <v>719.833984375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159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135023.74915409088</v>
      </c>
      <c r="G59" s="484"/>
      <c r="H59" s="484"/>
      <c r="I59" s="484"/>
      <c r="J59" s="484"/>
      <c r="K59" s="484"/>
      <c r="L59" s="484">
        <v>121845.92057418823</v>
      </c>
      <c r="M59" s="484"/>
      <c r="N59" s="484"/>
      <c r="O59" s="484"/>
      <c r="P59" s="484"/>
      <c r="Q59" s="484">
        <v>3915.4074296951294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82687.800498247147</v>
      </c>
      <c r="AE59" s="484"/>
      <c r="AF59" s="484"/>
      <c r="AG59" s="484"/>
      <c r="AH59" s="484"/>
      <c r="AI59" s="484">
        <v>71652.406061172485</v>
      </c>
      <c r="AJ59" s="484"/>
      <c r="AK59" s="484"/>
      <c r="AL59" s="484"/>
      <c r="AM59" s="484">
        <v>11035.394437074661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30382.777577280998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130732.79563379288</v>
      </c>
      <c r="G60" s="484"/>
      <c r="H60" s="484"/>
      <c r="I60" s="484"/>
      <c r="J60" s="484"/>
      <c r="K60" s="484"/>
      <c r="L60" s="484">
        <v>117835.15445375443</v>
      </c>
      <c r="M60" s="484"/>
      <c r="N60" s="484"/>
      <c r="O60" s="484"/>
      <c r="P60" s="484"/>
      <c r="Q60" s="484">
        <v>3754.9706681966782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80605.429623126984</v>
      </c>
      <c r="AE60" s="484"/>
      <c r="AF60" s="484"/>
      <c r="AG60" s="484"/>
      <c r="AH60" s="484"/>
      <c r="AI60" s="484">
        <v>69908.764873743057</v>
      </c>
      <c r="AJ60" s="484"/>
      <c r="AK60" s="484"/>
      <c r="AL60" s="484"/>
      <c r="AM60" s="484">
        <v>10696.664749383926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29677.877264916897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4290.9535202980042</v>
      </c>
      <c r="G61" s="484"/>
      <c r="H61" s="484"/>
      <c r="I61" s="484"/>
      <c r="J61" s="484"/>
      <c r="K61" s="484"/>
      <c r="L61" s="484">
        <v>4010.7661204338074</v>
      </c>
      <c r="M61" s="484"/>
      <c r="N61" s="484"/>
      <c r="O61" s="484"/>
      <c r="P61" s="484"/>
      <c r="Q61" s="484">
        <v>160.43676149845123</v>
      </c>
      <c r="R61" s="484"/>
      <c r="S61" s="484"/>
      <c r="T61" s="484"/>
      <c r="U61" s="484"/>
      <c r="V61" s="484"/>
      <c r="W61" s="489">
        <v>719.83333396911621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338.72968769073486</v>
      </c>
      <c r="AN61" s="484"/>
      <c r="AO61" s="484"/>
      <c r="AP61" s="484"/>
      <c r="AQ61" s="484"/>
      <c r="AR61" s="484"/>
      <c r="AS61" s="484">
        <v>19.683582151708602</v>
      </c>
      <c r="AT61" s="484"/>
      <c r="AU61" s="484"/>
      <c r="AV61" s="484"/>
      <c r="AW61" s="484"/>
      <c r="AX61" s="484"/>
      <c r="AY61" s="484"/>
      <c r="AZ61" s="486">
        <v>719.833984375</v>
      </c>
      <c r="BA61" s="486"/>
      <c r="BB61" s="486"/>
      <c r="BC61" s="486"/>
      <c r="BD61" s="486"/>
      <c r="BE61" s="486"/>
      <c r="BF61" s="486"/>
      <c r="BG61" s="486"/>
      <c r="BH61" s="484">
        <v>704.90031236410141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160.43676149845123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158.64420399119186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19.683582151708602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138.96062183948325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338.72968769073486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704.90031236410141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1.7925575072593689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0" workbookViewId="0">
      <selection activeCell="V24" sqref="V24:AB24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162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45880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163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164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14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162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83.882972717285156</v>
      </c>
      <c r="F23" s="513"/>
      <c r="G23" s="513"/>
      <c r="H23" s="513"/>
      <c r="I23" s="513">
        <v>50.907062530517578</v>
      </c>
      <c r="J23" s="513"/>
      <c r="K23" s="508">
        <v>142.24795532226562</v>
      </c>
      <c r="L23" s="508"/>
      <c r="M23" s="508"/>
      <c r="N23" s="508">
        <v>135.00140380859375</v>
      </c>
      <c r="O23" s="508"/>
      <c r="P23" s="508"/>
      <c r="Q23" s="508"/>
      <c r="R23" s="508"/>
      <c r="S23" s="508">
        <v>7.246551513671875</v>
      </c>
      <c r="T23" s="508"/>
      <c r="U23" s="508"/>
      <c r="V23" s="508">
        <v>5.0677886009216309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7.7709922790527344</v>
      </c>
      <c r="AH23" s="509"/>
      <c r="AI23" s="509"/>
      <c r="AJ23" s="509"/>
      <c r="AK23" s="509"/>
      <c r="AL23" s="509">
        <v>0.4515723613357544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17.97149658203125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80.945732116699219</v>
      </c>
      <c r="F24" s="513"/>
      <c r="G24" s="513"/>
      <c r="H24" s="513"/>
      <c r="I24" s="513">
        <v>48.550918579101563</v>
      </c>
      <c r="J24" s="513"/>
      <c r="K24" s="508">
        <v>123.03695678710937</v>
      </c>
      <c r="L24" s="508"/>
      <c r="M24" s="508"/>
      <c r="N24" s="508">
        <v>114.95601654052734</v>
      </c>
      <c r="O24" s="508"/>
      <c r="P24" s="508"/>
      <c r="Q24" s="508"/>
      <c r="R24" s="508"/>
      <c r="S24" s="508">
        <v>8.0809402465820312</v>
      </c>
      <c r="T24" s="508"/>
      <c r="U24" s="508"/>
      <c r="V24" s="508">
        <v>4.3827610015869141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9.011993408203125</v>
      </c>
      <c r="AH24" s="509"/>
      <c r="AI24" s="509"/>
      <c r="AJ24" s="509"/>
      <c r="AK24" s="509"/>
      <c r="AL24" s="509">
        <v>0.52368693695068358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17.536998748779297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69.358146667480469</v>
      </c>
      <c r="F25" s="513"/>
      <c r="G25" s="513"/>
      <c r="H25" s="513"/>
      <c r="I25" s="513">
        <v>50.790969848632813</v>
      </c>
      <c r="J25" s="513"/>
      <c r="K25" s="508">
        <v>169.46112060546875</v>
      </c>
      <c r="L25" s="508"/>
      <c r="M25" s="508"/>
      <c r="N25" s="508">
        <v>163.080810546875</v>
      </c>
      <c r="O25" s="508"/>
      <c r="P25" s="508"/>
      <c r="Q25" s="508"/>
      <c r="R25" s="508"/>
      <c r="S25" s="508">
        <v>6.38031005859375</v>
      </c>
      <c r="T25" s="508"/>
      <c r="U25" s="508"/>
      <c r="V25" s="508">
        <v>3.4758219718933105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7.9214935302734375</v>
      </c>
      <c r="AH25" s="509"/>
      <c r="AI25" s="509"/>
      <c r="AJ25" s="509"/>
      <c r="AK25" s="509"/>
      <c r="AL25" s="509">
        <v>0.46031798904418947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17.887996673583984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70.787971496582031</v>
      </c>
      <c r="F26" s="513"/>
      <c r="G26" s="513"/>
      <c r="H26" s="513"/>
      <c r="I26" s="513">
        <v>52.468143463134766</v>
      </c>
      <c r="J26" s="513"/>
      <c r="K26" s="508">
        <v>182.37919616699219</v>
      </c>
      <c r="L26" s="508"/>
      <c r="M26" s="508"/>
      <c r="N26" s="508">
        <v>174.5089111328125</v>
      </c>
      <c r="O26" s="508"/>
      <c r="P26" s="508"/>
      <c r="Q26" s="508"/>
      <c r="R26" s="508"/>
      <c r="S26" s="508">
        <v>7.8702850341796875</v>
      </c>
      <c r="T26" s="508"/>
      <c r="U26" s="508"/>
      <c r="V26" s="508">
        <v>3.7604868412017822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9.19049072265625</v>
      </c>
      <c r="AH26" s="509"/>
      <c r="AI26" s="509"/>
      <c r="AJ26" s="509"/>
      <c r="AK26" s="509"/>
      <c r="AL26" s="509">
        <v>0.53405941589355466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20.668497085571289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74.699501037597656</v>
      </c>
      <c r="F27" s="513"/>
      <c r="G27" s="513"/>
      <c r="H27" s="513"/>
      <c r="I27" s="513">
        <v>47.314899444580078</v>
      </c>
      <c r="J27" s="513"/>
      <c r="K27" s="508">
        <v>128.86349487304688</v>
      </c>
      <c r="L27" s="508"/>
      <c r="M27" s="508"/>
      <c r="N27" s="508">
        <v>118.49350738525391</v>
      </c>
      <c r="O27" s="508"/>
      <c r="P27" s="508"/>
      <c r="Q27" s="508"/>
      <c r="R27" s="508"/>
      <c r="S27" s="508">
        <v>10.369987487792969</v>
      </c>
      <c r="T27" s="508"/>
      <c r="U27" s="508"/>
      <c r="V27" s="508">
        <v>4.0248126983642578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11.482006072998047</v>
      </c>
      <c r="AH27" s="509"/>
      <c r="AI27" s="509"/>
      <c r="AJ27" s="509"/>
      <c r="AK27" s="509"/>
      <c r="AL27" s="509">
        <v>0.66721937290191657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22.325000762939453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75.39398193359375</v>
      </c>
      <c r="F28" s="513"/>
      <c r="G28" s="513"/>
      <c r="H28" s="513"/>
      <c r="I28" s="513">
        <v>45.460910797119141</v>
      </c>
      <c r="J28" s="513"/>
      <c r="K28" s="508">
        <v>107.64266967773437</v>
      </c>
      <c r="L28" s="508"/>
      <c r="M28" s="508"/>
      <c r="N28" s="508">
        <v>100.04781341552734</v>
      </c>
      <c r="O28" s="508"/>
      <c r="P28" s="508"/>
      <c r="Q28" s="508"/>
      <c r="R28" s="508"/>
      <c r="S28" s="508">
        <v>7.5948562622070313</v>
      </c>
      <c r="T28" s="508"/>
      <c r="U28" s="508"/>
      <c r="V28" s="508">
        <v>3.5717713832855225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8.7269973754882812</v>
      </c>
      <c r="AH28" s="509"/>
      <c r="AI28" s="509"/>
      <c r="AJ28" s="509"/>
      <c r="AK28" s="509"/>
      <c r="AL28" s="509">
        <v>0.50712581748962404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18.402500152587891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78.699394226074219</v>
      </c>
      <c r="F29" s="513"/>
      <c r="G29" s="513"/>
      <c r="H29" s="513"/>
      <c r="I29" s="513">
        <v>47.678501129150391</v>
      </c>
      <c r="J29" s="513"/>
      <c r="K29" s="508">
        <v>123.409912109375</v>
      </c>
      <c r="L29" s="508"/>
      <c r="M29" s="508"/>
      <c r="N29" s="508">
        <v>115.78659057617187</v>
      </c>
      <c r="O29" s="508"/>
      <c r="P29" s="508"/>
      <c r="Q29" s="508"/>
      <c r="R29" s="508"/>
      <c r="S29" s="508">
        <v>7.623321533203125</v>
      </c>
      <c r="T29" s="508"/>
      <c r="U29" s="508"/>
      <c r="V29" s="508">
        <v>4.197453498840332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8.7360038757324219</v>
      </c>
      <c r="AH29" s="509"/>
      <c r="AI29" s="509"/>
      <c r="AJ29" s="509"/>
      <c r="AK29" s="509"/>
      <c r="AL29" s="509">
        <v>0.50764918521881108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18.149497985839844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79.393455505371094</v>
      </c>
      <c r="F30" s="513"/>
      <c r="G30" s="513"/>
      <c r="H30" s="513"/>
      <c r="I30" s="513">
        <v>49.114112854003906</v>
      </c>
      <c r="J30" s="513"/>
      <c r="K30" s="508">
        <v>135.55891418457031</v>
      </c>
      <c r="L30" s="508"/>
      <c r="M30" s="508"/>
      <c r="N30" s="508">
        <v>128.33253479003906</v>
      </c>
      <c r="O30" s="508"/>
      <c r="P30" s="508"/>
      <c r="Q30" s="508"/>
      <c r="R30" s="508"/>
      <c r="S30" s="508">
        <v>7.22637939453125</v>
      </c>
      <c r="T30" s="508"/>
      <c r="U30" s="508"/>
      <c r="V30" s="508">
        <v>4.4659891128540039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8.4444999694824219</v>
      </c>
      <c r="AH30" s="509"/>
      <c r="AI30" s="509"/>
      <c r="AJ30" s="509"/>
      <c r="AK30" s="509"/>
      <c r="AL30" s="509">
        <v>0.49070989322662356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19.716999053955078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78.309059143066406</v>
      </c>
      <c r="F31" s="513"/>
      <c r="G31" s="513"/>
      <c r="H31" s="513"/>
      <c r="I31" s="513">
        <v>46.894668579101563</v>
      </c>
      <c r="J31" s="513"/>
      <c r="K31" s="508">
        <v>110.68824005126953</v>
      </c>
      <c r="L31" s="508"/>
      <c r="M31" s="508"/>
      <c r="N31" s="508">
        <v>103.88490295410156</v>
      </c>
      <c r="O31" s="508"/>
      <c r="P31" s="508"/>
      <c r="Q31" s="508"/>
      <c r="R31" s="508"/>
      <c r="S31" s="508">
        <v>6.8033370971679687</v>
      </c>
      <c r="T31" s="508"/>
      <c r="U31" s="508"/>
      <c r="V31" s="508">
        <v>3.8014554977416992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7.9845008850097656</v>
      </c>
      <c r="AH31" s="509"/>
      <c r="AI31" s="509"/>
      <c r="AJ31" s="509"/>
      <c r="AK31" s="509"/>
      <c r="AL31" s="509">
        <v>0.46397934642791749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17.418998718261719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71.906448364257813</v>
      </c>
      <c r="F32" s="513"/>
      <c r="G32" s="513"/>
      <c r="H32" s="513"/>
      <c r="I32" s="513">
        <v>45.735252380371094</v>
      </c>
      <c r="J32" s="513"/>
      <c r="K32" s="508">
        <v>112.42810821533203</v>
      </c>
      <c r="L32" s="508"/>
      <c r="M32" s="508"/>
      <c r="N32" s="508">
        <v>105.99249267578125</v>
      </c>
      <c r="O32" s="508"/>
      <c r="P32" s="508"/>
      <c r="Q32" s="508"/>
      <c r="R32" s="508"/>
      <c r="S32" s="508">
        <v>6.4356155395507812</v>
      </c>
      <c r="T32" s="508"/>
      <c r="U32" s="508"/>
      <c r="V32" s="508">
        <v>3.2408337593078613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7.8559951782226563</v>
      </c>
      <c r="AH32" s="509"/>
      <c r="AI32" s="509"/>
      <c r="AJ32" s="509"/>
      <c r="AK32" s="509"/>
      <c r="AL32" s="509">
        <v>0.45651187980651858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19.693000793457031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72.696296691894531</v>
      </c>
      <c r="F33" s="513"/>
      <c r="G33" s="513"/>
      <c r="H33" s="513"/>
      <c r="I33" s="513">
        <v>47.516147613525391</v>
      </c>
      <c r="J33" s="513"/>
      <c r="K33" s="508">
        <v>134.12159729003906</v>
      </c>
      <c r="L33" s="508"/>
      <c r="M33" s="508"/>
      <c r="N33" s="508">
        <v>125.48418426513672</v>
      </c>
      <c r="O33" s="508"/>
      <c r="P33" s="508"/>
      <c r="Q33" s="508"/>
      <c r="R33" s="508"/>
      <c r="S33" s="508">
        <v>8.6374130249023437</v>
      </c>
      <c r="T33" s="508"/>
      <c r="U33" s="508"/>
      <c r="V33" s="508">
        <v>3.7925970554351807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9.9664955139160156</v>
      </c>
      <c r="AH33" s="509"/>
      <c r="AI33" s="509"/>
      <c r="AJ33" s="509"/>
      <c r="AK33" s="509"/>
      <c r="AL33" s="509">
        <v>0.57915305431365971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24.969997406005859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73.71807861328125</v>
      </c>
      <c r="F34" s="513"/>
      <c r="G34" s="513"/>
      <c r="H34" s="513"/>
      <c r="I34" s="513">
        <v>45.722335815429688</v>
      </c>
      <c r="J34" s="513"/>
      <c r="K34" s="508">
        <v>112.62541961669922</v>
      </c>
      <c r="L34" s="508"/>
      <c r="M34" s="508"/>
      <c r="N34" s="508">
        <v>102.39556121826172</v>
      </c>
      <c r="O34" s="508"/>
      <c r="P34" s="508"/>
      <c r="Q34" s="508"/>
      <c r="R34" s="508"/>
      <c r="S34" s="508">
        <v>10.2298583984375</v>
      </c>
      <c r="T34" s="508"/>
      <c r="U34" s="508"/>
      <c r="V34" s="508">
        <v>3.6251847743988037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11.389503479003906</v>
      </c>
      <c r="AH34" s="509"/>
      <c r="AI34" s="509"/>
      <c r="AJ34" s="509"/>
      <c r="AK34" s="509"/>
      <c r="AL34" s="509">
        <v>0.66184404716491696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22.495998382568359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81.083541870117188</v>
      </c>
      <c r="F35" s="513"/>
      <c r="G35" s="513"/>
      <c r="H35" s="513"/>
      <c r="I35" s="513">
        <v>48.678619384765625</v>
      </c>
      <c r="J35" s="513"/>
      <c r="K35" s="508">
        <v>128.02420043945312</v>
      </c>
      <c r="L35" s="508"/>
      <c r="M35" s="508"/>
      <c r="N35" s="508">
        <v>119.68556976318359</v>
      </c>
      <c r="O35" s="508"/>
      <c r="P35" s="508"/>
      <c r="Q35" s="508"/>
      <c r="R35" s="508"/>
      <c r="S35" s="508">
        <v>8.3386306762695313</v>
      </c>
      <c r="T35" s="508"/>
      <c r="U35" s="508"/>
      <c r="V35" s="508">
        <v>4.5552253723144531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9.2284965515136719</v>
      </c>
      <c r="AH35" s="509"/>
      <c r="AI35" s="509"/>
      <c r="AJ35" s="509"/>
      <c r="AK35" s="509"/>
      <c r="AL35" s="509">
        <v>0.53626793460845945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19.091999053955078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93.194313049316406</v>
      </c>
      <c r="F36" s="513"/>
      <c r="G36" s="513"/>
      <c r="H36" s="513"/>
      <c r="I36" s="513">
        <v>48.707218170166016</v>
      </c>
      <c r="J36" s="513"/>
      <c r="K36" s="508">
        <v>102.39955139160156</v>
      </c>
      <c r="L36" s="508"/>
      <c r="M36" s="508"/>
      <c r="N36" s="508">
        <v>93.679794311523438</v>
      </c>
      <c r="O36" s="508"/>
      <c r="P36" s="508"/>
      <c r="Q36" s="508"/>
      <c r="R36" s="508"/>
      <c r="S36" s="508">
        <v>8.719757080078125</v>
      </c>
      <c r="T36" s="508"/>
      <c r="U36" s="508"/>
      <c r="V36" s="508">
        <v>4.9887599945068359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9.1590003967285156</v>
      </c>
      <c r="AH36" s="509"/>
      <c r="AI36" s="509"/>
      <c r="AJ36" s="509"/>
      <c r="AK36" s="509"/>
      <c r="AL36" s="509">
        <v>0.5322295130538941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18.594497680664063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88.437332153320313</v>
      </c>
      <c r="F37" s="513"/>
      <c r="G37" s="513"/>
      <c r="H37" s="513"/>
      <c r="I37" s="513">
        <v>47.117912292480469</v>
      </c>
      <c r="J37" s="513"/>
      <c r="K37" s="508">
        <v>97.045318603515625</v>
      </c>
      <c r="L37" s="508"/>
      <c r="M37" s="508"/>
      <c r="N37" s="508">
        <v>89.887031555175781</v>
      </c>
      <c r="O37" s="508"/>
      <c r="P37" s="508"/>
      <c r="Q37" s="508"/>
      <c r="R37" s="508"/>
      <c r="S37" s="508">
        <v>7.1582870483398437</v>
      </c>
      <c r="T37" s="508"/>
      <c r="U37" s="508"/>
      <c r="V37" s="508">
        <v>4.3530011177062988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7.9370021820068359</v>
      </c>
      <c r="AH37" s="509"/>
      <c r="AI37" s="509"/>
      <c r="AJ37" s="509"/>
      <c r="AK37" s="509"/>
      <c r="AL37" s="509">
        <v>0.46121919679641726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18.02400016784668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97.812118530273438</v>
      </c>
      <c r="F38" s="513"/>
      <c r="G38" s="513"/>
      <c r="H38" s="513"/>
      <c r="I38" s="513">
        <v>54.120655059814453</v>
      </c>
      <c r="J38" s="513"/>
      <c r="K38" s="508">
        <v>134.86790466308594</v>
      </c>
      <c r="L38" s="508"/>
      <c r="M38" s="508"/>
      <c r="N38" s="508">
        <v>127.95420837402344</v>
      </c>
      <c r="O38" s="508"/>
      <c r="P38" s="508"/>
      <c r="Q38" s="508"/>
      <c r="R38" s="508"/>
      <c r="S38" s="508">
        <v>6.9136962890625</v>
      </c>
      <c r="T38" s="508"/>
      <c r="U38" s="508"/>
      <c r="V38" s="508">
        <v>6.2809295654296875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7.3684959411621094</v>
      </c>
      <c r="AH38" s="509"/>
      <c r="AI38" s="509"/>
      <c r="AJ38" s="509"/>
      <c r="AK38" s="509"/>
      <c r="AL38" s="509">
        <v>0.42818329914093017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17.120998382568359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98.473701477050781</v>
      </c>
      <c r="F39" s="513"/>
      <c r="G39" s="513"/>
      <c r="H39" s="513"/>
      <c r="I39" s="513">
        <v>55.831722259521484</v>
      </c>
      <c r="J39" s="513"/>
      <c r="K39" s="508">
        <v>154.95948791503906</v>
      </c>
      <c r="L39" s="508"/>
      <c r="M39" s="508"/>
      <c r="N39" s="508">
        <v>145.861083984375</v>
      </c>
      <c r="O39" s="508"/>
      <c r="P39" s="508"/>
      <c r="Q39" s="508"/>
      <c r="R39" s="508"/>
      <c r="S39" s="508">
        <v>9.0984039306640625</v>
      </c>
      <c r="T39" s="508"/>
      <c r="U39" s="508"/>
      <c r="V39" s="508">
        <v>7.1318273544311523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9.2649917602539062</v>
      </c>
      <c r="AH39" s="509"/>
      <c r="AI39" s="509"/>
      <c r="AJ39" s="509"/>
      <c r="AK39" s="509"/>
      <c r="AL39" s="509">
        <v>0.53838867118835454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19.640996932983398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99.640640258789063</v>
      </c>
      <c r="F40" s="513"/>
      <c r="G40" s="513"/>
      <c r="H40" s="513"/>
      <c r="I40" s="513">
        <v>56.048084259033203</v>
      </c>
      <c r="J40" s="513"/>
      <c r="K40" s="508">
        <v>156.56471252441406</v>
      </c>
      <c r="L40" s="508"/>
      <c r="M40" s="508"/>
      <c r="N40" s="508">
        <v>147.33735656738281</v>
      </c>
      <c r="O40" s="508"/>
      <c r="P40" s="508"/>
      <c r="Q40" s="508"/>
      <c r="R40" s="508"/>
      <c r="S40" s="508">
        <v>9.22735595703125</v>
      </c>
      <c r="T40" s="508"/>
      <c r="U40" s="508"/>
      <c r="V40" s="508">
        <v>7.3593869209289551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9.2519912719726563</v>
      </c>
      <c r="AH40" s="509"/>
      <c r="AI40" s="509"/>
      <c r="AJ40" s="509"/>
      <c r="AK40" s="509"/>
      <c r="AL40" s="509">
        <v>0.53763321281433107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20.483999252319336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100.27695465087891</v>
      </c>
      <c r="F41" s="513"/>
      <c r="G41" s="513"/>
      <c r="H41" s="513"/>
      <c r="I41" s="513">
        <v>56.347877502441406</v>
      </c>
      <c r="J41" s="513"/>
      <c r="K41" s="508">
        <v>153.4073486328125</v>
      </c>
      <c r="L41" s="508"/>
      <c r="M41" s="508"/>
      <c r="N41" s="508">
        <v>143.04200744628906</v>
      </c>
      <c r="O41" s="508"/>
      <c r="P41" s="508"/>
      <c r="Q41" s="508"/>
      <c r="R41" s="508"/>
      <c r="S41" s="508">
        <v>10.365341186523437</v>
      </c>
      <c r="T41" s="508"/>
      <c r="U41" s="508"/>
      <c r="V41" s="508">
        <v>7.3406295776367188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10.337505340576172</v>
      </c>
      <c r="AH41" s="509"/>
      <c r="AI41" s="509"/>
      <c r="AJ41" s="509"/>
      <c r="AK41" s="509"/>
      <c r="AL41" s="509">
        <v>0.60071243534088137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22.38749885559082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99.585357666015625</v>
      </c>
      <c r="F42" s="513"/>
      <c r="G42" s="513"/>
      <c r="H42" s="513"/>
      <c r="I42" s="513">
        <v>56.160991668701172</v>
      </c>
      <c r="J42" s="513"/>
      <c r="K42" s="508">
        <v>155.58351135253906</v>
      </c>
      <c r="L42" s="508"/>
      <c r="M42" s="508"/>
      <c r="N42" s="508">
        <v>146.61070251464844</v>
      </c>
      <c r="O42" s="508"/>
      <c r="P42" s="508"/>
      <c r="Q42" s="508"/>
      <c r="R42" s="508"/>
      <c r="S42" s="508">
        <v>8.972808837890625</v>
      </c>
      <c r="T42" s="508"/>
      <c r="U42" s="508"/>
      <c r="V42" s="508">
        <v>7.2770638465881348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8.9740028381347656</v>
      </c>
      <c r="AH42" s="509"/>
      <c r="AI42" s="509"/>
      <c r="AJ42" s="509"/>
      <c r="AK42" s="509"/>
      <c r="AL42" s="509">
        <v>0.52147930492401129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19.107997894287109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98.983146667480469</v>
      </c>
      <c r="F43" s="513"/>
      <c r="G43" s="513"/>
      <c r="H43" s="513"/>
      <c r="I43" s="513">
        <v>55.969810485839844</v>
      </c>
      <c r="J43" s="513"/>
      <c r="K43" s="508">
        <v>155.69503784179687</v>
      </c>
      <c r="L43" s="508"/>
      <c r="M43" s="508"/>
      <c r="N43" s="508">
        <v>147.93809509277344</v>
      </c>
      <c r="O43" s="508"/>
      <c r="P43" s="508"/>
      <c r="Q43" s="508"/>
      <c r="R43" s="508"/>
      <c r="S43" s="508">
        <v>7.7569427490234375</v>
      </c>
      <c r="T43" s="508"/>
      <c r="U43" s="508"/>
      <c r="V43" s="508">
        <v>7.1476044654846191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7.7815093994140625</v>
      </c>
      <c r="AH43" s="509"/>
      <c r="AI43" s="509"/>
      <c r="AJ43" s="509"/>
      <c r="AK43" s="509"/>
      <c r="AL43" s="509">
        <v>0.4521835111999512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18.326000213623047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99.021560668945313</v>
      </c>
      <c r="F44" s="513"/>
      <c r="G44" s="513"/>
      <c r="H44" s="513"/>
      <c r="I44" s="513">
        <v>55.861560821533203</v>
      </c>
      <c r="J44" s="513"/>
      <c r="K44" s="508">
        <v>155.0538330078125</v>
      </c>
      <c r="L44" s="508"/>
      <c r="M44" s="508"/>
      <c r="N44" s="508">
        <v>146.3328857421875</v>
      </c>
      <c r="O44" s="508"/>
      <c r="P44" s="508"/>
      <c r="Q44" s="508"/>
      <c r="R44" s="508"/>
      <c r="S44" s="508">
        <v>8.720947265625</v>
      </c>
      <c r="T44" s="508"/>
      <c r="U44" s="508"/>
      <c r="V44" s="508">
        <v>7.1957416534423828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8.8325004577636719</v>
      </c>
      <c r="AH44" s="509"/>
      <c r="AI44" s="509"/>
      <c r="AJ44" s="509"/>
      <c r="AK44" s="509"/>
      <c r="AL44" s="509">
        <v>0.51325660160064701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19.464496612548828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99.183738708496094</v>
      </c>
      <c r="F45" s="513"/>
      <c r="G45" s="513"/>
      <c r="H45" s="513"/>
      <c r="I45" s="513">
        <v>53.479759216308594</v>
      </c>
      <c r="J45" s="513"/>
      <c r="K45" s="508">
        <v>126.50477600097656</v>
      </c>
      <c r="L45" s="508"/>
      <c r="M45" s="508"/>
      <c r="N45" s="508">
        <v>119.11185455322266</v>
      </c>
      <c r="O45" s="508"/>
      <c r="P45" s="508"/>
      <c r="Q45" s="508"/>
      <c r="R45" s="508"/>
      <c r="S45" s="508">
        <v>7.3929214477539063</v>
      </c>
      <c r="T45" s="508"/>
      <c r="U45" s="508"/>
      <c r="V45" s="508">
        <v>6.191319465637207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7.7030029296875</v>
      </c>
      <c r="AH45" s="509"/>
      <c r="AI45" s="509"/>
      <c r="AJ45" s="509"/>
      <c r="AK45" s="509"/>
      <c r="AL45" s="509">
        <v>0.44762150024414066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18.6510009765625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98.870994567871094</v>
      </c>
      <c r="F46" s="513"/>
      <c r="G46" s="513"/>
      <c r="H46" s="513"/>
      <c r="I46" s="513">
        <v>52.03759765625</v>
      </c>
      <c r="J46" s="513"/>
      <c r="K46" s="508">
        <v>118.55562591552734</v>
      </c>
      <c r="L46" s="508"/>
      <c r="M46" s="508"/>
      <c r="N46" s="508">
        <v>109.57185363769531</v>
      </c>
      <c r="O46" s="508"/>
      <c r="P46" s="508"/>
      <c r="Q46" s="508"/>
      <c r="R46" s="508"/>
      <c r="S46" s="508">
        <v>8.9837722778320312</v>
      </c>
      <c r="T46" s="508"/>
      <c r="U46" s="508"/>
      <c r="V46" s="508">
        <v>6.0328226089477539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9.3549957275390625</v>
      </c>
      <c r="AH46" s="509"/>
      <c r="AI46" s="509"/>
      <c r="AJ46" s="509"/>
      <c r="AK46" s="509"/>
      <c r="AL46" s="509">
        <v>0.54361880172729493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18.759498596191406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99.429702758789063</v>
      </c>
      <c r="F47" s="513"/>
      <c r="G47" s="513"/>
      <c r="H47" s="513"/>
      <c r="I47" s="513">
        <v>50.364063262939453</v>
      </c>
      <c r="J47" s="513"/>
      <c r="K47" s="508">
        <v>105.45661926269531</v>
      </c>
      <c r="L47" s="508"/>
      <c r="M47" s="508"/>
      <c r="N47" s="508">
        <v>96.455093383789063</v>
      </c>
      <c r="O47" s="508"/>
      <c r="P47" s="508"/>
      <c r="Q47" s="508"/>
      <c r="R47" s="508"/>
      <c r="S47" s="508">
        <v>9.00152587890625</v>
      </c>
      <c r="T47" s="508"/>
      <c r="U47" s="508"/>
      <c r="V47" s="508">
        <v>5.6396522521972656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9.3479995727539062</v>
      </c>
      <c r="AH47" s="509"/>
      <c r="AI47" s="509"/>
      <c r="AJ47" s="509"/>
      <c r="AK47" s="509"/>
      <c r="AL47" s="509">
        <v>0.54321225517272953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21.241500854492187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99.259521484375</v>
      </c>
      <c r="F48" s="513"/>
      <c r="G48" s="513"/>
      <c r="H48" s="513"/>
      <c r="I48" s="513">
        <v>53.694171905517578</v>
      </c>
      <c r="J48" s="513"/>
      <c r="K48" s="508">
        <v>132.21217346191406</v>
      </c>
      <c r="L48" s="508"/>
      <c r="M48" s="508"/>
      <c r="N48" s="508">
        <v>121.69916534423828</v>
      </c>
      <c r="O48" s="508"/>
      <c r="P48" s="508"/>
      <c r="Q48" s="508"/>
      <c r="R48" s="508"/>
      <c r="S48" s="508">
        <v>10.513008117675781</v>
      </c>
      <c r="T48" s="508"/>
      <c r="U48" s="508"/>
      <c r="V48" s="508">
        <v>6.6033425331115723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10.832496643066406</v>
      </c>
      <c r="AH48" s="509"/>
      <c r="AI48" s="509"/>
      <c r="AJ48" s="509"/>
      <c r="AK48" s="509"/>
      <c r="AL48" s="509">
        <v>0.62947637992858885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23.480497360229492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98.734939575195313</v>
      </c>
      <c r="F49" s="513"/>
      <c r="G49" s="513"/>
      <c r="H49" s="513"/>
      <c r="I49" s="513">
        <v>55.996681213378906</v>
      </c>
      <c r="J49" s="513"/>
      <c r="K49" s="508">
        <v>149.82080078125</v>
      </c>
      <c r="L49" s="508"/>
      <c r="M49" s="508"/>
      <c r="N49" s="508">
        <v>142.22836303710937</v>
      </c>
      <c r="O49" s="508"/>
      <c r="P49" s="508"/>
      <c r="Q49" s="508"/>
      <c r="R49" s="508"/>
      <c r="S49" s="508">
        <v>7.592437744140625</v>
      </c>
      <c r="T49" s="508"/>
      <c r="U49" s="508"/>
      <c r="V49" s="508">
        <v>6.8439998626708984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7.8599929809570313</v>
      </c>
      <c r="AH49" s="509"/>
      <c r="AI49" s="509"/>
      <c r="AJ49" s="509"/>
      <c r="AK49" s="509"/>
      <c r="AL49" s="509">
        <v>0.45674419212341311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19.093997955322266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98.89349365234375</v>
      </c>
      <c r="F50" s="513"/>
      <c r="G50" s="513"/>
      <c r="H50" s="513"/>
      <c r="I50" s="513">
        <v>53.796550750732422</v>
      </c>
      <c r="J50" s="513"/>
      <c r="K50" s="508">
        <v>123.58255004882812</v>
      </c>
      <c r="L50" s="508"/>
      <c r="M50" s="508"/>
      <c r="N50" s="508">
        <v>115.83563995361328</v>
      </c>
      <c r="O50" s="508"/>
      <c r="P50" s="508"/>
      <c r="Q50" s="508"/>
      <c r="R50" s="508"/>
      <c r="S50" s="508">
        <v>7.7469100952148437</v>
      </c>
      <c r="T50" s="508"/>
      <c r="U50" s="508"/>
      <c r="V50" s="508">
        <v>6.0037574768066406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7.9874954223632812</v>
      </c>
      <c r="AH50" s="509"/>
      <c r="AI50" s="509"/>
      <c r="AJ50" s="509"/>
      <c r="AK50" s="509"/>
      <c r="AL50" s="509">
        <v>0.46415335899353027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19.631000518798828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70.029891967773438</v>
      </c>
      <c r="F51" s="513"/>
      <c r="G51" s="513"/>
      <c r="H51" s="513"/>
      <c r="I51" s="513">
        <v>44.450519561767578</v>
      </c>
      <c r="J51" s="513"/>
      <c r="K51" s="508">
        <v>126.20372009277344</v>
      </c>
      <c r="L51" s="508"/>
      <c r="M51" s="508"/>
      <c r="N51" s="508">
        <v>118.58531188964844</v>
      </c>
      <c r="O51" s="508"/>
      <c r="P51" s="508"/>
      <c r="Q51" s="508"/>
      <c r="R51" s="508"/>
      <c r="S51" s="508">
        <v>7.618408203125</v>
      </c>
      <c r="T51" s="508"/>
      <c r="U51" s="508"/>
      <c r="V51" s="508">
        <v>3.5451524257659912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8.5049934387207031</v>
      </c>
      <c r="AH51" s="509"/>
      <c r="AI51" s="509"/>
      <c r="AJ51" s="509"/>
      <c r="AK51" s="509"/>
      <c r="AL51" s="509">
        <v>0.49422516872406008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18.330495834350586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73.817611694335938</v>
      </c>
      <c r="F52" s="513"/>
      <c r="G52" s="513"/>
      <c r="H52" s="513"/>
      <c r="I52" s="513">
        <v>49.368766784667969</v>
      </c>
      <c r="J52" s="513"/>
      <c r="K52" s="508">
        <v>150.27639770507812</v>
      </c>
      <c r="L52" s="508"/>
      <c r="M52" s="508"/>
      <c r="N52" s="508">
        <v>143.87043762207031</v>
      </c>
      <c r="O52" s="508"/>
      <c r="P52" s="508"/>
      <c r="Q52" s="508"/>
      <c r="R52" s="508"/>
      <c r="S52" s="508">
        <v>6.4059600830078125</v>
      </c>
      <c r="T52" s="508"/>
      <c r="U52" s="508"/>
      <c r="V52" s="508">
        <v>3.9914829730987549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8.2109909057617188</v>
      </c>
      <c r="AH52" s="509"/>
      <c r="AI52" s="509"/>
      <c r="AJ52" s="509"/>
      <c r="AK52" s="509"/>
      <c r="AL52" s="509">
        <v>0.4771406815338135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20.729999542236328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86.817319997151685</v>
      </c>
      <c r="F53" s="507"/>
      <c r="G53" s="507"/>
      <c r="H53" s="507"/>
      <c r="I53" s="507">
        <v>50.872882843017578</v>
      </c>
      <c r="J53" s="507"/>
      <c r="K53" s="501">
        <v>4008.6771545410138</v>
      </c>
      <c r="L53" s="501"/>
      <c r="M53" s="501"/>
      <c r="N53" s="501">
        <v>3763.6511840820294</v>
      </c>
      <c r="O53" s="501"/>
      <c r="P53" s="501"/>
      <c r="Q53" s="501"/>
      <c r="R53" s="501"/>
      <c r="S53" s="501">
        <v>245.02597045898435</v>
      </c>
      <c r="T53" s="501"/>
      <c r="U53" s="501"/>
      <c r="V53" s="501">
        <v>155.88882102072239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266.41975009441376</v>
      </c>
      <c r="AH53" s="501"/>
      <c r="AI53" s="501"/>
      <c r="AJ53" s="501"/>
      <c r="AK53" s="501">
        <v>15.481651677986385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589.39668720960617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162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90869.139968395233</v>
      </c>
      <c r="G59" s="484"/>
      <c r="H59" s="484"/>
      <c r="I59" s="484"/>
      <c r="J59" s="484"/>
      <c r="K59" s="484"/>
      <c r="L59" s="484">
        <v>84503.702064037323</v>
      </c>
      <c r="M59" s="484"/>
      <c r="N59" s="484"/>
      <c r="O59" s="484"/>
      <c r="P59" s="484"/>
      <c r="Q59" s="484">
        <v>2423.7573241591454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55005.018905043602</v>
      </c>
      <c r="AE59" s="484"/>
      <c r="AF59" s="484"/>
      <c r="AG59" s="484"/>
      <c r="AH59" s="484"/>
      <c r="AI59" s="484">
        <v>48878.045311570168</v>
      </c>
      <c r="AJ59" s="484"/>
      <c r="AK59" s="484"/>
      <c r="AL59" s="484"/>
      <c r="AM59" s="484">
        <v>6126.9735934734344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18153.212749183178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86860.465109825134</v>
      </c>
      <c r="G60" s="484"/>
      <c r="H60" s="484"/>
      <c r="I60" s="484"/>
      <c r="J60" s="484"/>
      <c r="K60" s="484"/>
      <c r="L60" s="484">
        <v>80740.051800012589</v>
      </c>
      <c r="M60" s="484"/>
      <c r="N60" s="484"/>
      <c r="O60" s="484"/>
      <c r="P60" s="484"/>
      <c r="Q60" s="484">
        <v>2267.868503138423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53381.008436083794</v>
      </c>
      <c r="AE60" s="484"/>
      <c r="AF60" s="484"/>
      <c r="AG60" s="484"/>
      <c r="AH60" s="484"/>
      <c r="AI60" s="484">
        <v>47520.454592704773</v>
      </c>
      <c r="AJ60" s="484"/>
      <c r="AK60" s="484"/>
      <c r="AL60" s="484"/>
      <c r="AM60" s="484">
        <v>5860.5538433790207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17563.816061973572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4008.6748585700989</v>
      </c>
      <c r="G61" s="484"/>
      <c r="H61" s="484"/>
      <c r="I61" s="484"/>
      <c r="J61" s="484"/>
      <c r="K61" s="484"/>
      <c r="L61" s="484">
        <v>3763.6502640247345</v>
      </c>
      <c r="M61" s="484"/>
      <c r="N61" s="484"/>
      <c r="O61" s="484"/>
      <c r="P61" s="484"/>
      <c r="Q61" s="484">
        <v>155.88882102072239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266.41975009441376</v>
      </c>
      <c r="AN61" s="484"/>
      <c r="AO61" s="484"/>
      <c r="AP61" s="484"/>
      <c r="AQ61" s="484"/>
      <c r="AR61" s="484"/>
      <c r="AS61" s="484">
        <v>15.481651677986385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589.39668720960617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155.88882102072239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154.47892770322275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15.481651677986385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138.99727602523637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266.41975009441376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589.39668720960617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1.4098933174996375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40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168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45863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169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170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171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168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85.324134826660156</v>
      </c>
      <c r="F24" s="553"/>
      <c r="G24" s="553"/>
      <c r="H24" s="553"/>
      <c r="I24" s="553">
        <v>46.798603057861328</v>
      </c>
      <c r="J24" s="553"/>
      <c r="K24" s="508">
        <v>68.367782592773437</v>
      </c>
      <c r="L24" s="508"/>
      <c r="M24" s="508"/>
      <c r="N24" s="508">
        <v>68.332977294921875</v>
      </c>
      <c r="O24" s="508"/>
      <c r="P24" s="508"/>
      <c r="Q24" s="508"/>
      <c r="R24" s="508"/>
      <c r="S24" s="508"/>
      <c r="T24" s="3">
        <v>3.48052978515625E-2</v>
      </c>
      <c r="U24" s="508">
        <v>2.6381158828735352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5.1920003890991211</v>
      </c>
      <c r="AF24" s="551"/>
      <c r="AG24" s="551"/>
      <c r="AH24" s="551">
        <v>5.1920003890991211</v>
      </c>
      <c r="AI24" s="551"/>
      <c r="AJ24" s="551"/>
      <c r="AK24" s="5">
        <v>0.30170714261054993</v>
      </c>
      <c r="AL24" s="508">
        <v>24</v>
      </c>
      <c r="AM24" s="508"/>
      <c r="AN24" s="508"/>
      <c r="AO24" s="508"/>
      <c r="AP24" s="551">
        <v>18.167001724243164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76.911575317382812</v>
      </c>
      <c r="F25" s="553"/>
      <c r="G25" s="553"/>
      <c r="H25" s="553"/>
      <c r="I25" s="553">
        <v>45.205154418945313</v>
      </c>
      <c r="J25" s="553"/>
      <c r="K25" s="508">
        <v>69.220512390136719</v>
      </c>
      <c r="L25" s="508"/>
      <c r="M25" s="508"/>
      <c r="N25" s="508">
        <v>69.276443481445312</v>
      </c>
      <c r="O25" s="508"/>
      <c r="P25" s="508"/>
      <c r="Q25" s="508"/>
      <c r="R25" s="508"/>
      <c r="S25" s="508"/>
      <c r="T25" s="3">
        <v>-5.593109130859375E-2</v>
      </c>
      <c r="U25" s="508">
        <v>2.2189154624938965</v>
      </c>
      <c r="V25" s="508"/>
      <c r="W25" s="508"/>
      <c r="X25" s="508"/>
      <c r="Y25" s="508">
        <v>23.99888801574707</v>
      </c>
      <c r="Z25" s="508"/>
      <c r="AA25" s="508"/>
      <c r="AB25" s="508"/>
      <c r="AC25" s="508"/>
      <c r="AD25" s="508"/>
      <c r="AE25" s="551">
        <v>4.7480006217956543</v>
      </c>
      <c r="AF25" s="551"/>
      <c r="AG25" s="551"/>
      <c r="AH25" s="551">
        <v>4.7480006217956543</v>
      </c>
      <c r="AI25" s="551"/>
      <c r="AJ25" s="551"/>
      <c r="AK25" s="5">
        <v>0.27590631613254546</v>
      </c>
      <c r="AL25" s="508">
        <v>23.99888801574707</v>
      </c>
      <c r="AM25" s="508"/>
      <c r="AN25" s="508"/>
      <c r="AO25" s="508"/>
      <c r="AP25" s="551">
        <v>15.493002891540527</v>
      </c>
      <c r="AQ25" s="551"/>
      <c r="AR25" s="551"/>
      <c r="AS25" s="551"/>
      <c r="AT25" s="551"/>
      <c r="AU25" s="508">
        <v>23.99888801574707</v>
      </c>
      <c r="AV25" s="508"/>
    </row>
    <row r="26" spans="2:48" ht="15" customHeight="1">
      <c r="B26" s="514" t="s">
        <v>104</v>
      </c>
      <c r="C26" s="514"/>
      <c r="D26" s="514"/>
      <c r="E26" s="553">
        <v>69.388618469238281</v>
      </c>
      <c r="F26" s="553"/>
      <c r="G26" s="553"/>
      <c r="H26" s="553"/>
      <c r="I26" s="553">
        <v>46.139759063720703</v>
      </c>
      <c r="J26" s="553"/>
      <c r="K26" s="508">
        <v>85.27197265625</v>
      </c>
      <c r="L26" s="508"/>
      <c r="M26" s="508"/>
      <c r="N26" s="508">
        <v>85.667594909667969</v>
      </c>
      <c r="O26" s="508"/>
      <c r="P26" s="508"/>
      <c r="Q26" s="508"/>
      <c r="R26" s="508"/>
      <c r="S26" s="508"/>
      <c r="T26" s="3">
        <v>-0.39562225341796875</v>
      </c>
      <c r="U26" s="508">
        <v>1.9723936319351196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5.1105003356933594</v>
      </c>
      <c r="AF26" s="551"/>
      <c r="AG26" s="551"/>
      <c r="AH26" s="551">
        <v>5.1105003356933594</v>
      </c>
      <c r="AI26" s="551"/>
      <c r="AJ26" s="551"/>
      <c r="AK26" s="5">
        <v>0.29697117450714111</v>
      </c>
      <c r="AL26" s="508">
        <v>24</v>
      </c>
      <c r="AM26" s="508"/>
      <c r="AN26" s="508"/>
      <c r="AO26" s="508"/>
      <c r="AP26" s="551">
        <v>16.769998550415039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72.755180358886719</v>
      </c>
      <c r="F27" s="553"/>
      <c r="G27" s="553"/>
      <c r="H27" s="553"/>
      <c r="I27" s="553">
        <v>45.277881622314453</v>
      </c>
      <c r="J27" s="553"/>
      <c r="K27" s="508">
        <v>75.962425231933594</v>
      </c>
      <c r="L27" s="508"/>
      <c r="M27" s="508"/>
      <c r="N27" s="508">
        <v>76.279220581054688</v>
      </c>
      <c r="O27" s="508"/>
      <c r="P27" s="508"/>
      <c r="Q27" s="508"/>
      <c r="R27" s="508"/>
      <c r="S27" s="508"/>
      <c r="T27" s="3">
        <v>-0.31679534912109375</v>
      </c>
      <c r="U27" s="508">
        <v>2.060100793838501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5.3304996490478516</v>
      </c>
      <c r="AF27" s="551"/>
      <c r="AG27" s="551"/>
      <c r="AH27" s="551">
        <v>5.3304996490478516</v>
      </c>
      <c r="AI27" s="551"/>
      <c r="AJ27" s="551"/>
      <c r="AK27" s="5">
        <v>0.30975533460617066</v>
      </c>
      <c r="AL27" s="508">
        <v>24</v>
      </c>
      <c r="AM27" s="508"/>
      <c r="AN27" s="508"/>
      <c r="AO27" s="508"/>
      <c r="AP27" s="551">
        <v>17.379001617431641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76.590553283691406</v>
      </c>
      <c r="F28" s="553"/>
      <c r="G28" s="553"/>
      <c r="H28" s="553"/>
      <c r="I28" s="553">
        <v>46.609554290771484</v>
      </c>
      <c r="J28" s="553"/>
      <c r="K28" s="508">
        <v>73.209136962890625</v>
      </c>
      <c r="L28" s="508"/>
      <c r="M28" s="508"/>
      <c r="N28" s="508">
        <v>73.493171691894531</v>
      </c>
      <c r="O28" s="508"/>
      <c r="P28" s="508"/>
      <c r="Q28" s="508"/>
      <c r="R28" s="508"/>
      <c r="S28" s="508"/>
      <c r="T28" s="3">
        <v>-0.28403472900390625</v>
      </c>
      <c r="U28" s="508">
        <v>2.1729881763458252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7.3819999694824219</v>
      </c>
      <c r="AF28" s="551"/>
      <c r="AG28" s="551"/>
      <c r="AH28" s="551">
        <v>7.3819999694824219</v>
      </c>
      <c r="AI28" s="551"/>
      <c r="AJ28" s="551"/>
      <c r="AK28" s="5">
        <v>0.42896801822662356</v>
      </c>
      <c r="AL28" s="508">
        <v>24</v>
      </c>
      <c r="AM28" s="508"/>
      <c r="AN28" s="508"/>
      <c r="AO28" s="508"/>
      <c r="AP28" s="551">
        <v>21.526998519897461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76.78070068359375</v>
      </c>
      <c r="F29" s="553"/>
      <c r="G29" s="553"/>
      <c r="H29" s="553"/>
      <c r="I29" s="553">
        <v>46.245861053466797</v>
      </c>
      <c r="J29" s="553"/>
      <c r="K29" s="508">
        <v>68.688751220703125</v>
      </c>
      <c r="L29" s="508"/>
      <c r="M29" s="508"/>
      <c r="N29" s="508">
        <v>68.919906616210938</v>
      </c>
      <c r="O29" s="508"/>
      <c r="P29" s="508"/>
      <c r="Q29" s="508"/>
      <c r="R29" s="508"/>
      <c r="S29" s="508"/>
      <c r="T29" s="3">
        <v>-0.2311553955078125</v>
      </c>
      <c r="U29" s="508">
        <v>2.0822594165802002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5.9435000419616699</v>
      </c>
      <c r="AF29" s="551"/>
      <c r="AG29" s="551"/>
      <c r="AH29" s="551">
        <v>5.9435000419616699</v>
      </c>
      <c r="AI29" s="551"/>
      <c r="AJ29" s="551"/>
      <c r="AK29" s="5">
        <v>0.34537678743839267</v>
      </c>
      <c r="AL29" s="508">
        <v>24</v>
      </c>
      <c r="AM29" s="508"/>
      <c r="AN29" s="508"/>
      <c r="AO29" s="508"/>
      <c r="AP29" s="551">
        <v>19.001003265380859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80.515495300292969</v>
      </c>
      <c r="F30" s="553"/>
      <c r="G30" s="553"/>
      <c r="H30" s="553"/>
      <c r="I30" s="553">
        <v>47.269710540771484</v>
      </c>
      <c r="J30" s="553"/>
      <c r="K30" s="508">
        <v>72.73846435546875</v>
      </c>
      <c r="L30" s="508"/>
      <c r="M30" s="508"/>
      <c r="N30" s="508">
        <v>72.905136108398438</v>
      </c>
      <c r="O30" s="508"/>
      <c r="P30" s="508"/>
      <c r="Q30" s="508"/>
      <c r="R30" s="508"/>
      <c r="S30" s="508"/>
      <c r="T30" s="3">
        <v>-0.1666717529296875</v>
      </c>
      <c r="U30" s="508">
        <v>2.4099581241607666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6.5760011672973633</v>
      </c>
      <c r="AF30" s="551"/>
      <c r="AG30" s="551"/>
      <c r="AH30" s="551">
        <v>6.5760011672973633</v>
      </c>
      <c r="AI30" s="551"/>
      <c r="AJ30" s="551"/>
      <c r="AK30" s="5">
        <v>0.38213142783164977</v>
      </c>
      <c r="AL30" s="508">
        <v>24</v>
      </c>
      <c r="AM30" s="508"/>
      <c r="AN30" s="508"/>
      <c r="AO30" s="508"/>
      <c r="AP30" s="551">
        <v>18.83799934387207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80.321365356445313</v>
      </c>
      <c r="F31" s="553"/>
      <c r="G31" s="553"/>
      <c r="H31" s="553"/>
      <c r="I31" s="553">
        <v>45.083328247070313</v>
      </c>
      <c r="J31" s="553"/>
      <c r="K31" s="508">
        <v>67.10687255859375</v>
      </c>
      <c r="L31" s="508"/>
      <c r="M31" s="508"/>
      <c r="N31" s="508">
        <v>67.178970336914063</v>
      </c>
      <c r="O31" s="508"/>
      <c r="P31" s="508"/>
      <c r="Q31" s="508"/>
      <c r="R31" s="508"/>
      <c r="S31" s="508"/>
      <c r="T31" s="3">
        <v>-7.20977783203125E-2</v>
      </c>
      <c r="U31" s="508">
        <v>2.3627536296844482</v>
      </c>
      <c r="V31" s="508"/>
      <c r="W31" s="508"/>
      <c r="X31" s="508"/>
      <c r="Y31" s="508">
        <v>23.999444961547852</v>
      </c>
      <c r="Z31" s="508"/>
      <c r="AA31" s="508"/>
      <c r="AB31" s="508"/>
      <c r="AC31" s="508"/>
      <c r="AD31" s="508"/>
      <c r="AE31" s="551">
        <v>6.1860003471374512</v>
      </c>
      <c r="AF31" s="551"/>
      <c r="AG31" s="551"/>
      <c r="AH31" s="551">
        <v>6.1860003471374512</v>
      </c>
      <c r="AI31" s="551"/>
      <c r="AJ31" s="551"/>
      <c r="AK31" s="5">
        <v>0.35946848017215732</v>
      </c>
      <c r="AL31" s="508">
        <v>23.999444961547852</v>
      </c>
      <c r="AM31" s="508"/>
      <c r="AN31" s="508"/>
      <c r="AO31" s="508"/>
      <c r="AP31" s="551">
        <v>18.867002487182617</v>
      </c>
      <c r="AQ31" s="551"/>
      <c r="AR31" s="551"/>
      <c r="AS31" s="551"/>
      <c r="AT31" s="551"/>
      <c r="AU31" s="508">
        <v>23.999444961547852</v>
      </c>
      <c r="AV31" s="508"/>
    </row>
    <row r="32" spans="2:48" ht="14.25" customHeight="1">
      <c r="B32" s="514" t="s">
        <v>110</v>
      </c>
      <c r="C32" s="514"/>
      <c r="D32" s="514"/>
      <c r="E32" s="553">
        <v>77.099052429199219</v>
      </c>
      <c r="F32" s="553"/>
      <c r="G32" s="553"/>
      <c r="H32" s="553"/>
      <c r="I32" s="553">
        <v>45.091865539550781</v>
      </c>
      <c r="J32" s="553"/>
      <c r="K32" s="508">
        <v>65.326568603515625</v>
      </c>
      <c r="L32" s="508"/>
      <c r="M32" s="508"/>
      <c r="N32" s="508">
        <v>65.436447143554688</v>
      </c>
      <c r="O32" s="508"/>
      <c r="P32" s="508"/>
      <c r="Q32" s="508"/>
      <c r="R32" s="508"/>
      <c r="S32" s="508"/>
      <c r="T32" s="3">
        <v>-0.1098785400390625</v>
      </c>
      <c r="U32" s="508">
        <v>2.0965030193328857</v>
      </c>
      <c r="V32" s="508"/>
      <c r="W32" s="508"/>
      <c r="X32" s="508"/>
      <c r="Y32" s="508">
        <v>23.999444961547852</v>
      </c>
      <c r="Z32" s="508"/>
      <c r="AA32" s="508"/>
      <c r="AB32" s="508"/>
      <c r="AC32" s="508"/>
      <c r="AD32" s="508"/>
      <c r="AE32" s="551">
        <v>5.5630002021789551</v>
      </c>
      <c r="AF32" s="551"/>
      <c r="AG32" s="551"/>
      <c r="AH32" s="551">
        <v>5.5630002021789551</v>
      </c>
      <c r="AI32" s="551"/>
      <c r="AJ32" s="551"/>
      <c r="AK32" s="5">
        <v>0.32326594174861911</v>
      </c>
      <c r="AL32" s="508">
        <v>23.999444961547852</v>
      </c>
      <c r="AM32" s="508"/>
      <c r="AN32" s="508"/>
      <c r="AO32" s="508"/>
      <c r="AP32" s="551">
        <v>16.937002182006836</v>
      </c>
      <c r="AQ32" s="551"/>
      <c r="AR32" s="551"/>
      <c r="AS32" s="551"/>
      <c r="AT32" s="551"/>
      <c r="AU32" s="508">
        <v>23.999444961547852</v>
      </c>
      <c r="AV32" s="508"/>
    </row>
    <row r="33" spans="2:48" ht="15" customHeight="1">
      <c r="B33" s="514" t="s">
        <v>111</v>
      </c>
      <c r="C33" s="514"/>
      <c r="D33" s="514"/>
      <c r="E33" s="553">
        <v>72.2420654296875</v>
      </c>
      <c r="F33" s="553"/>
      <c r="G33" s="553"/>
      <c r="H33" s="553"/>
      <c r="I33" s="553">
        <v>45.251144409179688</v>
      </c>
      <c r="J33" s="553"/>
      <c r="K33" s="508">
        <v>71.841888427734375</v>
      </c>
      <c r="L33" s="508"/>
      <c r="M33" s="508"/>
      <c r="N33" s="508">
        <v>72.1041259765625</v>
      </c>
      <c r="O33" s="508"/>
      <c r="P33" s="508"/>
      <c r="Q33" s="508"/>
      <c r="R33" s="508"/>
      <c r="S33" s="508"/>
      <c r="T33" s="3">
        <v>-0.262237548828125</v>
      </c>
      <c r="U33" s="508">
        <v>1.9316080808639526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5.4149994850158691</v>
      </c>
      <c r="AF33" s="551"/>
      <c r="AG33" s="551"/>
      <c r="AH33" s="551">
        <v>5.4149994850158691</v>
      </c>
      <c r="AI33" s="551"/>
      <c r="AJ33" s="551"/>
      <c r="AK33" s="5">
        <v>0.31466562007427218</v>
      </c>
      <c r="AL33" s="508">
        <v>24</v>
      </c>
      <c r="AM33" s="508"/>
      <c r="AN33" s="508"/>
      <c r="AO33" s="508"/>
      <c r="AP33" s="551">
        <v>16.939998626708984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73.918609619140625</v>
      </c>
      <c r="F34" s="553"/>
      <c r="G34" s="553"/>
      <c r="H34" s="553"/>
      <c r="I34" s="553">
        <v>45.396026611328125</v>
      </c>
      <c r="J34" s="553"/>
      <c r="K34" s="508">
        <v>74.169784545898438</v>
      </c>
      <c r="L34" s="508"/>
      <c r="M34" s="508"/>
      <c r="N34" s="508">
        <v>74.47161865234375</v>
      </c>
      <c r="O34" s="508"/>
      <c r="P34" s="508"/>
      <c r="Q34" s="508"/>
      <c r="R34" s="508"/>
      <c r="S34" s="508"/>
      <c r="T34" s="3">
        <v>-0.3018341064453125</v>
      </c>
      <c r="U34" s="508">
        <v>2.1030037403106689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6.2114996910095215</v>
      </c>
      <c r="AF34" s="551"/>
      <c r="AG34" s="551"/>
      <c r="AH34" s="551">
        <v>6.2114996910095215</v>
      </c>
      <c r="AI34" s="551"/>
      <c r="AJ34" s="551"/>
      <c r="AK34" s="5">
        <v>0.3609502470445633</v>
      </c>
      <c r="AL34" s="508">
        <v>24</v>
      </c>
      <c r="AM34" s="508"/>
      <c r="AN34" s="508"/>
      <c r="AO34" s="508"/>
      <c r="AP34" s="551">
        <v>18.885995864868164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74.86016845703125</v>
      </c>
      <c r="F35" s="553"/>
      <c r="G35" s="553"/>
      <c r="H35" s="553"/>
      <c r="I35" s="553">
        <v>46.368663787841797</v>
      </c>
      <c r="J35" s="553"/>
      <c r="K35" s="508">
        <v>71.501953125</v>
      </c>
      <c r="L35" s="508"/>
      <c r="M35" s="508"/>
      <c r="N35" s="508">
        <v>71.786300659179688</v>
      </c>
      <c r="O35" s="508"/>
      <c r="P35" s="508"/>
      <c r="Q35" s="508"/>
      <c r="R35" s="508"/>
      <c r="S35" s="508"/>
      <c r="T35" s="3">
        <v>-0.2843475341796875</v>
      </c>
      <c r="U35" s="508">
        <v>2.0223801136016846</v>
      </c>
      <c r="V35" s="508"/>
      <c r="W35" s="508"/>
      <c r="X35" s="508"/>
      <c r="Y35" s="508">
        <v>23.999444961547852</v>
      </c>
      <c r="Z35" s="508"/>
      <c r="AA35" s="508"/>
      <c r="AB35" s="508"/>
      <c r="AC35" s="508"/>
      <c r="AD35" s="508"/>
      <c r="AE35" s="551">
        <v>7.6809992790222168</v>
      </c>
      <c r="AF35" s="551"/>
      <c r="AG35" s="551"/>
      <c r="AH35" s="551">
        <v>7.6809992790222168</v>
      </c>
      <c r="AI35" s="551"/>
      <c r="AJ35" s="551"/>
      <c r="AK35" s="5">
        <v>0.44634286810398105</v>
      </c>
      <c r="AL35" s="508">
        <v>23.999444961547852</v>
      </c>
      <c r="AM35" s="508"/>
      <c r="AN35" s="508"/>
      <c r="AO35" s="508"/>
      <c r="AP35" s="551">
        <v>22.190998077392578</v>
      </c>
      <c r="AQ35" s="551"/>
      <c r="AR35" s="551"/>
      <c r="AS35" s="551"/>
      <c r="AT35" s="551"/>
      <c r="AU35" s="508">
        <v>23.999444961547852</v>
      </c>
      <c r="AV35" s="508"/>
    </row>
    <row r="36" spans="2:48" ht="14.25" customHeight="1">
      <c r="B36" s="514" t="s">
        <v>114</v>
      </c>
      <c r="C36" s="514"/>
      <c r="D36" s="514"/>
      <c r="E36" s="553">
        <v>89.754432678222656</v>
      </c>
      <c r="F36" s="553"/>
      <c r="G36" s="553"/>
      <c r="H36" s="553"/>
      <c r="I36" s="553">
        <v>47.904460906982422</v>
      </c>
      <c r="J36" s="553"/>
      <c r="K36" s="508">
        <v>66.224769592285156</v>
      </c>
      <c r="L36" s="508"/>
      <c r="M36" s="508"/>
      <c r="N36" s="508">
        <v>66.232765197753906</v>
      </c>
      <c r="O36" s="508"/>
      <c r="P36" s="508"/>
      <c r="Q36" s="508"/>
      <c r="R36" s="508"/>
      <c r="S36" s="508"/>
      <c r="T36" s="3">
        <v>-7.99560546875E-3</v>
      </c>
      <c r="U36" s="508">
        <v>2.7328236103057861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5.9619998931884766</v>
      </c>
      <c r="AF36" s="551"/>
      <c r="AG36" s="551"/>
      <c r="AH36" s="551">
        <v>5.9619998931884766</v>
      </c>
      <c r="AI36" s="551"/>
      <c r="AJ36" s="551"/>
      <c r="AK36" s="5">
        <v>0.34645181379318241</v>
      </c>
      <c r="AL36" s="508">
        <v>24</v>
      </c>
      <c r="AM36" s="508"/>
      <c r="AN36" s="508"/>
      <c r="AO36" s="508"/>
      <c r="AP36" s="551">
        <v>19.516000747680664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90.878578186035156</v>
      </c>
      <c r="F37" s="553"/>
      <c r="G37" s="553"/>
      <c r="H37" s="553"/>
      <c r="I37" s="553">
        <v>46.835750579833984</v>
      </c>
      <c r="J37" s="553"/>
      <c r="K37" s="508">
        <v>53.950748443603516</v>
      </c>
      <c r="L37" s="508"/>
      <c r="M37" s="508"/>
      <c r="N37" s="508">
        <v>53.850173950195313</v>
      </c>
      <c r="O37" s="508"/>
      <c r="P37" s="508"/>
      <c r="Q37" s="508"/>
      <c r="R37" s="508"/>
      <c r="S37" s="508"/>
      <c r="T37" s="3">
        <v>0.10057449340820312</v>
      </c>
      <c r="U37" s="508">
        <v>2.4032902717590332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5.5250005722045898</v>
      </c>
      <c r="AF37" s="551"/>
      <c r="AG37" s="551"/>
      <c r="AH37" s="551">
        <v>5.5250005722045898</v>
      </c>
      <c r="AI37" s="551"/>
      <c r="AJ37" s="551"/>
      <c r="AK37" s="5">
        <v>0.32105778325080875</v>
      </c>
      <c r="AL37" s="508">
        <v>24</v>
      </c>
      <c r="AM37" s="508"/>
      <c r="AN37" s="508"/>
      <c r="AO37" s="508"/>
      <c r="AP37" s="551">
        <v>17.268001556396484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93.719978332519531</v>
      </c>
      <c r="F38" s="553"/>
      <c r="G38" s="553"/>
      <c r="H38" s="553"/>
      <c r="I38" s="553">
        <v>47.478981018066406</v>
      </c>
      <c r="J38" s="553"/>
      <c r="K38" s="508">
        <v>59.344615936279297</v>
      </c>
      <c r="L38" s="508"/>
      <c r="M38" s="508"/>
      <c r="N38" s="508">
        <v>59.220954895019531</v>
      </c>
      <c r="O38" s="508"/>
      <c r="P38" s="508"/>
      <c r="Q38" s="508"/>
      <c r="R38" s="508"/>
      <c r="S38" s="508"/>
      <c r="T38" s="3">
        <v>0.12366104125976563</v>
      </c>
      <c r="U38" s="508">
        <v>2.7383270263671875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5.3565001487731934</v>
      </c>
      <c r="AF38" s="551"/>
      <c r="AG38" s="551"/>
      <c r="AH38" s="551">
        <v>5.3565001487731934</v>
      </c>
      <c r="AI38" s="551"/>
      <c r="AJ38" s="551"/>
      <c r="AK38" s="5">
        <v>0.31126622364521028</v>
      </c>
      <c r="AL38" s="508">
        <v>24</v>
      </c>
      <c r="AM38" s="508"/>
      <c r="AN38" s="508"/>
      <c r="AO38" s="508"/>
      <c r="AP38" s="551">
        <v>17.056999206542969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99.6756591796875</v>
      </c>
      <c r="F39" s="553"/>
      <c r="G39" s="553"/>
      <c r="H39" s="553"/>
      <c r="I39" s="553">
        <v>49.020973205566406</v>
      </c>
      <c r="J39" s="553"/>
      <c r="K39" s="508">
        <v>65.393913269042969</v>
      </c>
      <c r="L39" s="508"/>
      <c r="M39" s="508"/>
      <c r="N39" s="508">
        <v>65.227470397949219</v>
      </c>
      <c r="O39" s="508"/>
      <c r="P39" s="508"/>
      <c r="Q39" s="508"/>
      <c r="R39" s="508"/>
      <c r="S39" s="508"/>
      <c r="T39" s="3">
        <v>0.16644287109375</v>
      </c>
      <c r="U39" s="508">
        <v>3.3247337341308594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5.8914999961853027</v>
      </c>
      <c r="AF39" s="551"/>
      <c r="AG39" s="551"/>
      <c r="AH39" s="551">
        <v>5.8914999961853027</v>
      </c>
      <c r="AI39" s="551"/>
      <c r="AJ39" s="551"/>
      <c r="AK39" s="5">
        <v>0.34235506477832794</v>
      </c>
      <c r="AL39" s="508">
        <v>24</v>
      </c>
      <c r="AM39" s="508"/>
      <c r="AN39" s="508"/>
      <c r="AO39" s="508"/>
      <c r="AP39" s="551">
        <v>17.643999099731445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100.00862121582031</v>
      </c>
      <c r="F40" s="553"/>
      <c r="G40" s="553"/>
      <c r="H40" s="553"/>
      <c r="I40" s="553">
        <v>51.240467071533203</v>
      </c>
      <c r="J40" s="553"/>
      <c r="K40" s="508">
        <v>76.22216796875</v>
      </c>
      <c r="L40" s="508"/>
      <c r="M40" s="508"/>
      <c r="N40" s="508">
        <v>76.085128784179688</v>
      </c>
      <c r="O40" s="508"/>
      <c r="P40" s="508"/>
      <c r="Q40" s="508"/>
      <c r="R40" s="508"/>
      <c r="S40" s="508"/>
      <c r="T40" s="3">
        <v>0.1370391845703125</v>
      </c>
      <c r="U40" s="508">
        <v>3.7399811744689941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5.4860000610351563</v>
      </c>
      <c r="AF40" s="551"/>
      <c r="AG40" s="551"/>
      <c r="AH40" s="551">
        <v>5.4860000610351563</v>
      </c>
      <c r="AI40" s="551"/>
      <c r="AJ40" s="551"/>
      <c r="AK40" s="5">
        <v>0.31879146354675292</v>
      </c>
      <c r="AL40" s="508">
        <v>24</v>
      </c>
      <c r="AM40" s="508"/>
      <c r="AN40" s="508"/>
      <c r="AO40" s="508"/>
      <c r="AP40" s="551">
        <v>16.510002136230469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101.41325378417969</v>
      </c>
      <c r="F41" s="553"/>
      <c r="G41" s="553"/>
      <c r="H41" s="553"/>
      <c r="I41" s="553">
        <v>49.555747985839844</v>
      </c>
      <c r="J41" s="553"/>
      <c r="K41" s="508">
        <v>71.262161254882813</v>
      </c>
      <c r="L41" s="508"/>
      <c r="M41" s="508"/>
      <c r="N41" s="508">
        <v>71.094223022460938</v>
      </c>
      <c r="O41" s="508"/>
      <c r="P41" s="508"/>
      <c r="Q41" s="508"/>
      <c r="R41" s="508"/>
      <c r="S41" s="508"/>
      <c r="T41" s="3">
        <v>0.167938232421875</v>
      </c>
      <c r="U41" s="508">
        <v>3.7079088687896729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6.3615002632141113</v>
      </c>
      <c r="AF41" s="551"/>
      <c r="AG41" s="551"/>
      <c r="AH41" s="551">
        <v>6.3615002632141113</v>
      </c>
      <c r="AI41" s="551"/>
      <c r="AJ41" s="551"/>
      <c r="AK41" s="5">
        <v>0.36966678029537203</v>
      </c>
      <c r="AL41" s="508">
        <v>24</v>
      </c>
      <c r="AM41" s="508"/>
      <c r="AN41" s="508"/>
      <c r="AO41" s="508"/>
      <c r="AP41" s="551">
        <v>19.767999649047852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101.78127288818359</v>
      </c>
      <c r="F42" s="553"/>
      <c r="G42" s="553"/>
      <c r="H42" s="553"/>
      <c r="I42" s="553">
        <v>51.047622680664062</v>
      </c>
      <c r="J42" s="553"/>
      <c r="K42" s="508">
        <v>74.925880432128906</v>
      </c>
      <c r="L42" s="508"/>
      <c r="M42" s="508"/>
      <c r="N42" s="508">
        <v>74.753021240234375</v>
      </c>
      <c r="O42" s="508"/>
      <c r="P42" s="508"/>
      <c r="Q42" s="508"/>
      <c r="R42" s="508"/>
      <c r="S42" s="508"/>
      <c r="T42" s="3">
        <v>0.17285919189453125</v>
      </c>
      <c r="U42" s="508">
        <v>3.825390100479126</v>
      </c>
      <c r="V42" s="508"/>
      <c r="W42" s="508"/>
      <c r="X42" s="508"/>
      <c r="Y42" s="508">
        <v>23.999444961547852</v>
      </c>
      <c r="Z42" s="508"/>
      <c r="AA42" s="508"/>
      <c r="AB42" s="508"/>
      <c r="AC42" s="508"/>
      <c r="AD42" s="508"/>
      <c r="AE42" s="551">
        <v>7.4400010108947754</v>
      </c>
      <c r="AF42" s="551"/>
      <c r="AG42" s="551"/>
      <c r="AH42" s="551">
        <v>7.4400010108947754</v>
      </c>
      <c r="AI42" s="551"/>
      <c r="AJ42" s="551"/>
      <c r="AK42" s="5">
        <v>0.4323384587430954</v>
      </c>
      <c r="AL42" s="508">
        <v>23.999444961547852</v>
      </c>
      <c r="AM42" s="508"/>
      <c r="AN42" s="508"/>
      <c r="AO42" s="508"/>
      <c r="AP42" s="551">
        <v>21.38800048828125</v>
      </c>
      <c r="AQ42" s="551"/>
      <c r="AR42" s="551"/>
      <c r="AS42" s="551"/>
      <c r="AT42" s="551"/>
      <c r="AU42" s="508">
        <v>23.999444961547852</v>
      </c>
      <c r="AV42" s="508"/>
    </row>
    <row r="43" spans="2:48" ht="14.25" customHeight="1">
      <c r="B43" s="514" t="s">
        <v>121</v>
      </c>
      <c r="C43" s="514"/>
      <c r="D43" s="514"/>
      <c r="E43" s="553">
        <v>101.23235321044922</v>
      </c>
      <c r="F43" s="553"/>
      <c r="G43" s="553"/>
      <c r="H43" s="553"/>
      <c r="I43" s="553">
        <v>49.905399322509766</v>
      </c>
      <c r="J43" s="553"/>
      <c r="K43" s="508">
        <v>72.427459716796875</v>
      </c>
      <c r="L43" s="508"/>
      <c r="M43" s="508"/>
      <c r="N43" s="508">
        <v>72.229393005371094</v>
      </c>
      <c r="O43" s="508"/>
      <c r="P43" s="508"/>
      <c r="Q43" s="508"/>
      <c r="R43" s="508"/>
      <c r="S43" s="508"/>
      <c r="T43" s="3">
        <v>0.19806671142578125</v>
      </c>
      <c r="U43" s="508">
        <v>3.7348806858062744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6.6715006828308105</v>
      </c>
      <c r="AF43" s="551"/>
      <c r="AG43" s="551"/>
      <c r="AH43" s="551">
        <v>6.6715006828308105</v>
      </c>
      <c r="AI43" s="551"/>
      <c r="AJ43" s="551"/>
      <c r="AK43" s="5">
        <v>0.38768090467929839</v>
      </c>
      <c r="AL43" s="508">
        <v>24</v>
      </c>
      <c r="AM43" s="508"/>
      <c r="AN43" s="508"/>
      <c r="AO43" s="508"/>
      <c r="AP43" s="551">
        <v>19.273000717163086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99.73406982421875</v>
      </c>
      <c r="F44" s="553"/>
      <c r="G44" s="553"/>
      <c r="H44" s="553"/>
      <c r="I44" s="553">
        <v>51.013900756835938</v>
      </c>
      <c r="J44" s="553"/>
      <c r="K44" s="508">
        <v>79.011756896972656</v>
      </c>
      <c r="L44" s="508"/>
      <c r="M44" s="508"/>
      <c r="N44" s="508">
        <v>78.818740844726563</v>
      </c>
      <c r="O44" s="508"/>
      <c r="P44" s="508"/>
      <c r="Q44" s="508"/>
      <c r="R44" s="508"/>
      <c r="S44" s="508"/>
      <c r="T44" s="3">
        <v>0.19301605224609375</v>
      </c>
      <c r="U44" s="508">
        <v>3.8790366649627686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6.4950008392333984</v>
      </c>
      <c r="AF44" s="551"/>
      <c r="AG44" s="551"/>
      <c r="AH44" s="551">
        <v>6.4950008392333984</v>
      </c>
      <c r="AI44" s="551"/>
      <c r="AJ44" s="551"/>
      <c r="AK44" s="5">
        <v>0.37742449876785278</v>
      </c>
      <c r="AL44" s="508">
        <v>24</v>
      </c>
      <c r="AM44" s="508"/>
      <c r="AN44" s="508"/>
      <c r="AO44" s="508"/>
      <c r="AP44" s="551">
        <v>18.732000350952148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100.94558715820312</v>
      </c>
      <c r="F45" s="553"/>
      <c r="G45" s="553"/>
      <c r="H45" s="553"/>
      <c r="I45" s="553">
        <v>48.941837310791016</v>
      </c>
      <c r="J45" s="553"/>
      <c r="K45" s="508">
        <v>71.739898681640625</v>
      </c>
      <c r="L45" s="508"/>
      <c r="M45" s="508"/>
      <c r="N45" s="508">
        <v>71.520317077636719</v>
      </c>
      <c r="O45" s="508"/>
      <c r="P45" s="508"/>
      <c r="Q45" s="508"/>
      <c r="R45" s="508"/>
      <c r="S45" s="508"/>
      <c r="T45" s="3">
        <v>0.21958160400390625</v>
      </c>
      <c r="U45" s="508">
        <v>3.7437813282012939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7.134000301361084</v>
      </c>
      <c r="AF45" s="551"/>
      <c r="AG45" s="551"/>
      <c r="AH45" s="551">
        <v>7.134000301361084</v>
      </c>
      <c r="AI45" s="551"/>
      <c r="AJ45" s="551"/>
      <c r="AK45" s="5">
        <v>0.41455675751209259</v>
      </c>
      <c r="AL45" s="508">
        <v>24</v>
      </c>
      <c r="AM45" s="508"/>
      <c r="AN45" s="508"/>
      <c r="AO45" s="508"/>
      <c r="AP45" s="551">
        <v>19.685998916625977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100.23642730712891</v>
      </c>
      <c r="F46" s="553"/>
      <c r="G46" s="553"/>
      <c r="H46" s="553"/>
      <c r="I46" s="553">
        <v>49.063137054443359</v>
      </c>
      <c r="J46" s="553"/>
      <c r="K46" s="508">
        <v>67.300003051757813</v>
      </c>
      <c r="L46" s="508"/>
      <c r="M46" s="508"/>
      <c r="N46" s="508">
        <v>67.120880126953125</v>
      </c>
      <c r="O46" s="508"/>
      <c r="P46" s="508"/>
      <c r="Q46" s="508"/>
      <c r="R46" s="508"/>
      <c r="S46" s="508"/>
      <c r="T46" s="3">
        <v>0.1791229248046875</v>
      </c>
      <c r="U46" s="508">
        <v>3.4656069278717041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6.2495007514953613</v>
      </c>
      <c r="AF46" s="551"/>
      <c r="AG46" s="551"/>
      <c r="AH46" s="551">
        <v>6.2495007514953613</v>
      </c>
      <c r="AI46" s="551"/>
      <c r="AJ46" s="551"/>
      <c r="AK46" s="5">
        <v>0.36315848866939549</v>
      </c>
      <c r="AL46" s="508">
        <v>24</v>
      </c>
      <c r="AM46" s="508"/>
      <c r="AN46" s="508"/>
      <c r="AO46" s="508"/>
      <c r="AP46" s="551">
        <v>17.682001113891602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100.33745574951172</v>
      </c>
      <c r="F47" s="553"/>
      <c r="G47" s="553"/>
      <c r="H47" s="553"/>
      <c r="I47" s="553">
        <v>47.839458465576172</v>
      </c>
      <c r="J47" s="553"/>
      <c r="K47" s="508">
        <v>62.010711669921875</v>
      </c>
      <c r="L47" s="508"/>
      <c r="M47" s="508"/>
      <c r="N47" s="508">
        <v>61.844001770019531</v>
      </c>
      <c r="O47" s="508"/>
      <c r="P47" s="508"/>
      <c r="Q47" s="508"/>
      <c r="R47" s="508"/>
      <c r="S47" s="508"/>
      <c r="T47" s="3">
        <v>0.16670989990234375</v>
      </c>
      <c r="U47" s="508">
        <v>3.2675225734710693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5.4560003280639648</v>
      </c>
      <c r="AF47" s="551"/>
      <c r="AG47" s="551"/>
      <c r="AH47" s="551">
        <v>5.4560003280639648</v>
      </c>
      <c r="AI47" s="551"/>
      <c r="AJ47" s="551"/>
      <c r="AK47" s="5">
        <v>0.31704817906379701</v>
      </c>
      <c r="AL47" s="508">
        <v>24</v>
      </c>
      <c r="AM47" s="508"/>
      <c r="AN47" s="508"/>
      <c r="AO47" s="508"/>
      <c r="AP47" s="551">
        <v>17.565999984741211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100.6392822265625</v>
      </c>
      <c r="F48" s="553"/>
      <c r="G48" s="553"/>
      <c r="H48" s="553"/>
      <c r="I48" s="553">
        <v>48.776084899902344</v>
      </c>
      <c r="J48" s="553"/>
      <c r="K48" s="508">
        <v>64.276985168457031</v>
      </c>
      <c r="L48" s="508"/>
      <c r="M48" s="508"/>
      <c r="N48" s="508">
        <v>64.105636596679688</v>
      </c>
      <c r="O48" s="508"/>
      <c r="P48" s="508"/>
      <c r="Q48" s="508"/>
      <c r="R48" s="508"/>
      <c r="S48" s="508"/>
      <c r="T48" s="3">
        <v>0.17134857177734375</v>
      </c>
      <c r="U48" s="508">
        <v>3.3567357063293457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6.5225005149841309</v>
      </c>
      <c r="AF48" s="551"/>
      <c r="AG48" s="551"/>
      <c r="AH48" s="551">
        <v>6.5225005149841309</v>
      </c>
      <c r="AI48" s="551"/>
      <c r="AJ48" s="551"/>
      <c r="AK48" s="5">
        <v>0.37902250492572787</v>
      </c>
      <c r="AL48" s="508">
        <v>24</v>
      </c>
      <c r="AM48" s="508"/>
      <c r="AN48" s="508"/>
      <c r="AO48" s="508"/>
      <c r="AP48" s="551">
        <v>19.394998550415039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100.66928100585937</v>
      </c>
      <c r="F49" s="553"/>
      <c r="G49" s="553"/>
      <c r="H49" s="553"/>
      <c r="I49" s="553">
        <v>49.274650573730469</v>
      </c>
      <c r="J49" s="553"/>
      <c r="K49" s="508">
        <v>70.515060424804688</v>
      </c>
      <c r="L49" s="508"/>
      <c r="M49" s="508"/>
      <c r="N49" s="508">
        <v>70.294845581054688</v>
      </c>
      <c r="O49" s="508"/>
      <c r="P49" s="508"/>
      <c r="Q49" s="508"/>
      <c r="R49" s="508"/>
      <c r="S49" s="508"/>
      <c r="T49" s="3">
        <v>0.22021484375</v>
      </c>
      <c r="U49" s="508">
        <v>3.6442079544067383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7.9845004081726074</v>
      </c>
      <c r="AF49" s="551"/>
      <c r="AG49" s="551"/>
      <c r="AH49" s="551">
        <v>7.9845004081726074</v>
      </c>
      <c r="AI49" s="551"/>
      <c r="AJ49" s="551"/>
      <c r="AK49" s="5">
        <v>0.46397931871891024</v>
      </c>
      <c r="AL49" s="508">
        <v>24</v>
      </c>
      <c r="AM49" s="508"/>
      <c r="AN49" s="508"/>
      <c r="AO49" s="508"/>
      <c r="AP49" s="551">
        <v>22.375999450683594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99.720413208007812</v>
      </c>
      <c r="F50" s="553"/>
      <c r="G50" s="553"/>
      <c r="H50" s="553"/>
      <c r="I50" s="553">
        <v>50.812461853027344</v>
      </c>
      <c r="J50" s="553"/>
      <c r="K50" s="508">
        <v>75.813545227050781</v>
      </c>
      <c r="L50" s="508"/>
      <c r="M50" s="508"/>
      <c r="N50" s="508">
        <v>75.584556579589844</v>
      </c>
      <c r="O50" s="508"/>
      <c r="P50" s="508"/>
      <c r="Q50" s="508"/>
      <c r="R50" s="508"/>
      <c r="S50" s="508"/>
      <c r="T50" s="3">
        <v>0.2289886474609375</v>
      </c>
      <c r="U50" s="508">
        <v>3.7377655506134033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6.360499382019043</v>
      </c>
      <c r="AF50" s="551"/>
      <c r="AG50" s="551"/>
      <c r="AH50" s="551">
        <v>6.360499382019043</v>
      </c>
      <c r="AI50" s="551"/>
      <c r="AJ50" s="551"/>
      <c r="AK50" s="5">
        <v>0.36960861908912662</v>
      </c>
      <c r="AL50" s="508">
        <v>24</v>
      </c>
      <c r="AM50" s="508"/>
      <c r="AN50" s="508"/>
      <c r="AO50" s="508"/>
      <c r="AP50" s="551">
        <v>17.81199836730957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100.61200714111328</v>
      </c>
      <c r="F51" s="553"/>
      <c r="G51" s="553"/>
      <c r="H51" s="553"/>
      <c r="I51" s="553">
        <v>48.366897583007813</v>
      </c>
      <c r="J51" s="553"/>
      <c r="K51" s="508">
        <v>58.755138397216797</v>
      </c>
      <c r="L51" s="508"/>
      <c r="M51" s="508"/>
      <c r="N51" s="508">
        <v>58.566764831542969</v>
      </c>
      <c r="O51" s="508"/>
      <c r="P51" s="508"/>
      <c r="Q51" s="508"/>
      <c r="R51" s="508"/>
      <c r="S51" s="508"/>
      <c r="T51" s="3">
        <v>0.18837356567382813</v>
      </c>
      <c r="U51" s="508">
        <v>3.0758752822875977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5.2410006523132324</v>
      </c>
      <c r="AF51" s="551"/>
      <c r="AG51" s="551"/>
      <c r="AH51" s="551">
        <v>5.2410006523132324</v>
      </c>
      <c r="AI51" s="551"/>
      <c r="AJ51" s="551"/>
      <c r="AK51" s="5">
        <v>0.30455454790592196</v>
      </c>
      <c r="AL51" s="508">
        <v>24</v>
      </c>
      <c r="AM51" s="508"/>
      <c r="AN51" s="508"/>
      <c r="AO51" s="508"/>
      <c r="AP51" s="551">
        <v>16.204999923706055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65.676971435546875</v>
      </c>
      <c r="F52" s="553"/>
      <c r="G52" s="553"/>
      <c r="H52" s="553"/>
      <c r="I52" s="553">
        <v>45.384502410888672</v>
      </c>
      <c r="J52" s="553"/>
      <c r="K52" s="508">
        <v>80.286834716796875</v>
      </c>
      <c r="L52" s="508"/>
      <c r="M52" s="508"/>
      <c r="N52" s="508">
        <v>80.4854736328125</v>
      </c>
      <c r="O52" s="508"/>
      <c r="P52" s="508"/>
      <c r="Q52" s="508"/>
      <c r="R52" s="508"/>
      <c r="S52" s="508"/>
      <c r="T52" s="3">
        <v>-0.198638916015625</v>
      </c>
      <c r="U52" s="508">
        <v>1.693212628364563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5.8065004348754883</v>
      </c>
      <c r="AF52" s="551"/>
      <c r="AG52" s="551"/>
      <c r="AH52" s="551">
        <v>5.8065004348754883</v>
      </c>
      <c r="AI52" s="551"/>
      <c r="AJ52" s="551"/>
      <c r="AK52" s="5">
        <v>0.33741574027061466</v>
      </c>
      <c r="AL52" s="508">
        <v>24</v>
      </c>
      <c r="AM52" s="508"/>
      <c r="AN52" s="508"/>
      <c r="AO52" s="508"/>
      <c r="AP52" s="551">
        <v>16.942001342773437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79.965919494628906</v>
      </c>
      <c r="F53" s="553"/>
      <c r="G53" s="553"/>
      <c r="H53" s="553"/>
      <c r="I53" s="553">
        <v>44.327377319335938</v>
      </c>
      <c r="J53" s="553"/>
      <c r="K53" s="508">
        <v>68.114570617675781</v>
      </c>
      <c r="L53" s="508"/>
      <c r="M53" s="508"/>
      <c r="N53" s="508">
        <v>68.247711181640625</v>
      </c>
      <c r="O53" s="508"/>
      <c r="P53" s="508"/>
      <c r="Q53" s="508"/>
      <c r="R53" s="508"/>
      <c r="S53" s="508"/>
      <c r="T53" s="3">
        <v>-0.13314056396484375</v>
      </c>
      <c r="U53" s="508">
        <v>2.3859143257141113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5.3910012245178223</v>
      </c>
      <c r="AF53" s="551"/>
      <c r="AG53" s="551"/>
      <c r="AH53" s="551">
        <v>5.3910012245178223</v>
      </c>
      <c r="AI53" s="551"/>
      <c r="AJ53" s="551"/>
      <c r="AK53" s="5">
        <v>0.31327108115673064</v>
      </c>
      <c r="AL53" s="508">
        <v>24</v>
      </c>
      <c r="AM53" s="508"/>
      <c r="AN53" s="508"/>
      <c r="AO53" s="508"/>
      <c r="AP53" s="551">
        <v>18.506998062133789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88.123636118570943</v>
      </c>
      <c r="F54" s="552"/>
      <c r="G54" s="552"/>
      <c r="H54" s="552"/>
      <c r="I54" s="552">
        <v>47.584242121378573</v>
      </c>
      <c r="J54" s="552"/>
      <c r="K54" s="501">
        <v>2100.9823341369629</v>
      </c>
      <c r="L54" s="501"/>
      <c r="M54" s="501"/>
      <c r="N54" s="501">
        <v>2101.1339721679687</v>
      </c>
      <c r="O54" s="501"/>
      <c r="P54" s="501"/>
      <c r="Q54" s="501"/>
      <c r="R54" s="501"/>
      <c r="S54" s="501"/>
      <c r="T54" s="4">
        <v>-0.15163803100585879</v>
      </c>
      <c r="U54" s="501">
        <v>84.653159789741039</v>
      </c>
      <c r="V54" s="501"/>
      <c r="W54" s="501"/>
      <c r="X54" s="501"/>
      <c r="Y54" s="500">
        <v>719.99666786193825</v>
      </c>
      <c r="Z54" s="500"/>
      <c r="AA54" s="500"/>
      <c r="AB54" s="500"/>
      <c r="AC54" s="500"/>
      <c r="AD54" s="500"/>
      <c r="AE54" s="501">
        <v>182.03600862622261</v>
      </c>
      <c r="AF54" s="501"/>
      <c r="AG54" s="501"/>
      <c r="AH54" s="501">
        <v>182.03600862622261</v>
      </c>
      <c r="AI54" s="501"/>
      <c r="AJ54" s="501"/>
      <c r="AK54" s="4">
        <v>10.615157587308884</v>
      </c>
      <c r="AL54" s="500">
        <v>719.99666786193825</v>
      </c>
      <c r="AM54" s="500"/>
      <c r="AN54" s="500"/>
      <c r="AO54" s="500"/>
      <c r="AP54" s="501">
        <v>554.3230028152467</v>
      </c>
      <c r="AQ54" s="501"/>
      <c r="AR54" s="501"/>
      <c r="AS54" s="501"/>
      <c r="AT54" s="501"/>
      <c r="AU54" s="500">
        <v>719.99666786193825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168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55621.535540342331</v>
      </c>
      <c r="G60" s="484"/>
      <c r="H60" s="484"/>
      <c r="I60" s="484"/>
      <c r="J60" s="484"/>
      <c r="K60" s="484"/>
      <c r="L60" s="484">
        <v>55178.817145347595</v>
      </c>
      <c r="M60" s="484"/>
      <c r="N60" s="484"/>
      <c r="O60" s="484"/>
      <c r="P60" s="484">
        <v>1294.665879778564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3550.1396589502692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15339.757722049952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53518.307818412781</v>
      </c>
      <c r="G61" s="484"/>
      <c r="H61" s="484"/>
      <c r="I61" s="484"/>
      <c r="J61" s="484"/>
      <c r="K61" s="484"/>
      <c r="L61" s="484">
        <v>53075.48574590683</v>
      </c>
      <c r="M61" s="484"/>
      <c r="N61" s="484"/>
      <c r="O61" s="484"/>
      <c r="P61" s="484">
        <v>1210.0127199888229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3368.1036503240466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14786.42469650507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2103.2277219295502</v>
      </c>
      <c r="G62" s="484"/>
      <c r="H62" s="484"/>
      <c r="I62" s="484"/>
      <c r="J62" s="484"/>
      <c r="K62" s="484"/>
      <c r="L62" s="484">
        <v>2103.3313994407654</v>
      </c>
      <c r="M62" s="484"/>
      <c r="N62" s="484"/>
      <c r="O62" s="484"/>
      <c r="P62" s="484">
        <v>84.653159789741039</v>
      </c>
      <c r="Q62" s="484"/>
      <c r="R62" s="484"/>
      <c r="S62" s="484"/>
      <c r="T62" s="484"/>
      <c r="U62" s="484"/>
      <c r="V62" s="484"/>
      <c r="W62" s="489">
        <v>719.99666786193825</v>
      </c>
      <c r="X62" s="489"/>
      <c r="Y62" s="489"/>
      <c r="Z62" s="489"/>
      <c r="AA62" s="489"/>
      <c r="AB62" s="489"/>
      <c r="AC62" s="489"/>
      <c r="AD62" s="489"/>
      <c r="AE62" s="489"/>
      <c r="AF62" s="484">
        <v>182.03600862622261</v>
      </c>
      <c r="AG62" s="484"/>
      <c r="AH62" s="484"/>
      <c r="AI62" s="484">
        <v>10.615157587308884</v>
      </c>
      <c r="AJ62" s="484"/>
      <c r="AK62" s="484"/>
      <c r="AL62" s="484"/>
      <c r="AM62" s="484"/>
      <c r="AN62" s="486">
        <v>719.99609375</v>
      </c>
      <c r="AO62" s="486"/>
      <c r="AP62" s="486"/>
      <c r="AQ62" s="484">
        <v>553.33302554488182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84.653159789741039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10.578112461269797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74.075047328471243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182.03600862622261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553.33302554488182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34" workbookViewId="0">
      <selection activeCell="S23" sqref="S23:U53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175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46188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176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177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175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84.778594970703125</v>
      </c>
      <c r="F23" s="513"/>
      <c r="G23" s="513"/>
      <c r="H23" s="513"/>
      <c r="I23" s="513">
        <v>55.380008697509766</v>
      </c>
      <c r="J23" s="513"/>
      <c r="K23" s="508">
        <v>172.29000854492188</v>
      </c>
      <c r="L23" s="508"/>
      <c r="M23" s="508"/>
      <c r="N23" s="508">
        <v>159.18843078613281</v>
      </c>
      <c r="O23" s="508"/>
      <c r="P23" s="508"/>
      <c r="Q23" s="508"/>
      <c r="R23" s="508"/>
      <c r="S23" s="508">
        <v>13.101577758789063</v>
      </c>
      <c r="T23" s="508"/>
      <c r="U23" s="508"/>
      <c r="V23" s="508">
        <v>5.8221006393432617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7.38800048828125</v>
      </c>
      <c r="AH23" s="509"/>
      <c r="AI23" s="509"/>
      <c r="AJ23" s="509"/>
      <c r="AK23" s="509"/>
      <c r="AL23" s="509">
        <v>0.42931670837402347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20.595392227172852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81.588920593261719</v>
      </c>
      <c r="F24" s="513"/>
      <c r="G24" s="513"/>
      <c r="H24" s="513"/>
      <c r="I24" s="513">
        <v>53.057758331298828</v>
      </c>
      <c r="J24" s="513"/>
      <c r="K24" s="508">
        <v>155.38372802734375</v>
      </c>
      <c r="L24" s="508"/>
      <c r="M24" s="508"/>
      <c r="N24" s="508">
        <v>134.17842102050781</v>
      </c>
      <c r="O24" s="508"/>
      <c r="P24" s="508"/>
      <c r="Q24" s="508"/>
      <c r="R24" s="508"/>
      <c r="S24" s="508">
        <v>21.205307006835937</v>
      </c>
      <c r="T24" s="508"/>
      <c r="U24" s="508"/>
      <c r="V24" s="508">
        <v>5.584803581237793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8.0184783935546875</v>
      </c>
      <c r="AH24" s="509"/>
      <c r="AI24" s="509"/>
      <c r="AJ24" s="509"/>
      <c r="AK24" s="509"/>
      <c r="AL24" s="509">
        <v>0.46595377944946292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20.487091064453125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69.871353149414063</v>
      </c>
      <c r="F25" s="513"/>
      <c r="G25" s="513"/>
      <c r="H25" s="513"/>
      <c r="I25" s="513">
        <v>54.355838775634766</v>
      </c>
      <c r="J25" s="513"/>
      <c r="K25" s="508">
        <v>223.31292724609375</v>
      </c>
      <c r="L25" s="508"/>
      <c r="M25" s="508"/>
      <c r="N25" s="508">
        <v>185.7984619140625</v>
      </c>
      <c r="O25" s="508"/>
      <c r="P25" s="508"/>
      <c r="Q25" s="508"/>
      <c r="R25" s="508"/>
      <c r="S25" s="508">
        <v>37.51446533203125</v>
      </c>
      <c r="T25" s="508"/>
      <c r="U25" s="508"/>
      <c r="V25" s="508">
        <v>5.5414977073669434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5.545989990234375</v>
      </c>
      <c r="AH25" s="509"/>
      <c r="AI25" s="509"/>
      <c r="AJ25" s="509"/>
      <c r="AK25" s="509"/>
      <c r="AL25" s="509">
        <v>0.32227747833251952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20.925437927246094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71.4466552734375</v>
      </c>
      <c r="F26" s="513"/>
      <c r="G26" s="513"/>
      <c r="H26" s="513"/>
      <c r="I26" s="513">
        <v>55.993526458740234</v>
      </c>
      <c r="J26" s="513"/>
      <c r="K26" s="508">
        <v>237.57841491699219</v>
      </c>
      <c r="L26" s="508"/>
      <c r="M26" s="508"/>
      <c r="N26" s="508">
        <v>189.90962219238281</v>
      </c>
      <c r="O26" s="508"/>
      <c r="P26" s="508"/>
      <c r="Q26" s="508"/>
      <c r="R26" s="508"/>
      <c r="S26" s="508">
        <v>47.668792724609375</v>
      </c>
      <c r="T26" s="508"/>
      <c r="U26" s="508"/>
      <c r="V26" s="508">
        <v>6.3818612098693848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5.6724853515625</v>
      </c>
      <c r="AH26" s="509"/>
      <c r="AI26" s="509"/>
      <c r="AJ26" s="509"/>
      <c r="AK26" s="509"/>
      <c r="AL26" s="509">
        <v>0.3296281237792969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22.111272811889648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75.567283630371094</v>
      </c>
      <c r="F27" s="513"/>
      <c r="G27" s="513"/>
      <c r="H27" s="513"/>
      <c r="I27" s="513">
        <v>53.447441101074219</v>
      </c>
      <c r="J27" s="513"/>
      <c r="K27" s="508">
        <v>183.333251953125</v>
      </c>
      <c r="L27" s="508"/>
      <c r="M27" s="508"/>
      <c r="N27" s="508">
        <v>136.55427551269531</v>
      </c>
      <c r="O27" s="508"/>
      <c r="P27" s="508"/>
      <c r="Q27" s="508"/>
      <c r="R27" s="508"/>
      <c r="S27" s="508">
        <v>46.778976440429687</v>
      </c>
      <c r="T27" s="508"/>
      <c r="U27" s="508"/>
      <c r="V27" s="508">
        <v>6.5896158218383789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9.8269882202148437</v>
      </c>
      <c r="AH27" s="509"/>
      <c r="AI27" s="509"/>
      <c r="AJ27" s="509"/>
      <c r="AK27" s="509"/>
      <c r="AL27" s="509">
        <v>0.57104628547668457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25.635005950927734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76.03753662109375</v>
      </c>
      <c r="F28" s="513"/>
      <c r="G28" s="513"/>
      <c r="H28" s="513"/>
      <c r="I28" s="513">
        <v>51.369194030761719</v>
      </c>
      <c r="J28" s="513"/>
      <c r="K28" s="508">
        <v>153.89447021484375</v>
      </c>
      <c r="L28" s="508"/>
      <c r="M28" s="508"/>
      <c r="N28" s="508">
        <v>128.17086791992187</v>
      </c>
      <c r="O28" s="508"/>
      <c r="P28" s="508"/>
      <c r="Q28" s="508"/>
      <c r="R28" s="508"/>
      <c r="S28" s="508">
        <v>25.723602294921875</v>
      </c>
      <c r="T28" s="508"/>
      <c r="U28" s="508"/>
      <c r="V28" s="508">
        <v>5.1448454856872559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7.1944656372070313</v>
      </c>
      <c r="AH28" s="509"/>
      <c r="AI28" s="509"/>
      <c r="AJ28" s="509"/>
      <c r="AK28" s="509"/>
      <c r="AL28" s="509">
        <v>0.4180703981781006</v>
      </c>
      <c r="AM28" s="509"/>
      <c r="AN28" s="509"/>
      <c r="AO28" s="509"/>
      <c r="AP28" s="509"/>
      <c r="AQ28" s="508">
        <v>23</v>
      </c>
      <c r="AR28" s="508"/>
      <c r="AS28" s="508"/>
      <c r="AT28" s="508"/>
      <c r="AU28" s="508"/>
      <c r="AV28" s="508"/>
      <c r="AW28" s="508"/>
      <c r="AX28" s="508">
        <v>20.688501358032227</v>
      </c>
      <c r="AY28" s="508"/>
      <c r="AZ28" s="508"/>
      <c r="BA28" s="508"/>
      <c r="BB28" s="508"/>
      <c r="BC28" s="508"/>
      <c r="BD28" s="508"/>
      <c r="BE28" s="508">
        <v>23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79.550544738769531</v>
      </c>
      <c r="F29" s="513"/>
      <c r="G29" s="513"/>
      <c r="H29" s="513"/>
      <c r="I29" s="513">
        <v>53.102157592773438</v>
      </c>
      <c r="J29" s="513"/>
      <c r="K29" s="508">
        <v>160.89645385742187</v>
      </c>
      <c r="L29" s="508"/>
      <c r="M29" s="508"/>
      <c r="N29" s="508">
        <v>155.62199401855469</v>
      </c>
      <c r="O29" s="508"/>
      <c r="P29" s="508"/>
      <c r="Q29" s="508"/>
      <c r="R29" s="508"/>
      <c r="S29" s="508">
        <v>5.2744598388671875</v>
      </c>
      <c r="T29" s="508"/>
      <c r="U29" s="508"/>
      <c r="V29" s="508">
        <v>4.5631895065307617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7.3150177001953125</v>
      </c>
      <c r="AH29" s="509"/>
      <c r="AI29" s="509"/>
      <c r="AJ29" s="509"/>
      <c r="AK29" s="509"/>
      <c r="AL29" s="509">
        <v>0.4250756785583496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20.523815155029297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80.200881958007812</v>
      </c>
      <c r="F30" s="513"/>
      <c r="G30" s="513"/>
      <c r="H30" s="513"/>
      <c r="I30" s="513">
        <v>53.564067840576172</v>
      </c>
      <c r="J30" s="513"/>
      <c r="K30" s="508">
        <v>165.66084289550781</v>
      </c>
      <c r="L30" s="508"/>
      <c r="M30" s="508"/>
      <c r="N30" s="508">
        <v>159.99371337890625</v>
      </c>
      <c r="O30" s="508"/>
      <c r="P30" s="508"/>
      <c r="Q30" s="508"/>
      <c r="R30" s="508"/>
      <c r="S30" s="508">
        <v>5.6671295166015625</v>
      </c>
      <c r="T30" s="508"/>
      <c r="U30" s="508"/>
      <c r="V30" s="508">
        <v>4.744593620300293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7.9360198974609375</v>
      </c>
      <c r="AH30" s="509"/>
      <c r="AI30" s="509"/>
      <c r="AJ30" s="509"/>
      <c r="AK30" s="509"/>
      <c r="AL30" s="509">
        <v>0.46116211624145509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20.794748306274414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79.125144958496094</v>
      </c>
      <c r="F31" s="513"/>
      <c r="G31" s="513"/>
      <c r="H31" s="513"/>
      <c r="I31" s="513">
        <v>52.2430419921875</v>
      </c>
      <c r="J31" s="513"/>
      <c r="K31" s="508">
        <v>140.22222900390625</v>
      </c>
      <c r="L31" s="508"/>
      <c r="M31" s="508"/>
      <c r="N31" s="508">
        <v>133.51284790039062</v>
      </c>
      <c r="O31" s="508"/>
      <c r="P31" s="508"/>
      <c r="Q31" s="508"/>
      <c r="R31" s="508"/>
      <c r="S31" s="508">
        <v>6.709381103515625</v>
      </c>
      <c r="T31" s="508"/>
      <c r="U31" s="508"/>
      <c r="V31" s="508">
        <v>4.1447277069091797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8.83050537109375</v>
      </c>
      <c r="AH31" s="509"/>
      <c r="AI31" s="509"/>
      <c r="AJ31" s="509"/>
      <c r="AK31" s="509"/>
      <c r="AL31" s="509">
        <v>0.51314066711425788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21.781192779541016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72.406463623046875</v>
      </c>
      <c r="F32" s="513"/>
      <c r="G32" s="513"/>
      <c r="H32" s="513"/>
      <c r="I32" s="513">
        <v>49.883563995361328</v>
      </c>
      <c r="J32" s="513"/>
      <c r="K32" s="508">
        <v>143.38668823242187</v>
      </c>
      <c r="L32" s="508"/>
      <c r="M32" s="508"/>
      <c r="N32" s="508">
        <v>137.43504333496094</v>
      </c>
      <c r="O32" s="508"/>
      <c r="P32" s="508"/>
      <c r="Q32" s="508"/>
      <c r="R32" s="508"/>
      <c r="S32" s="508">
        <v>5.9516448974609375</v>
      </c>
      <c r="T32" s="508"/>
      <c r="U32" s="508"/>
      <c r="V32" s="508">
        <v>3.550074577331543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8.0045013427734375</v>
      </c>
      <c r="AH32" s="509"/>
      <c r="AI32" s="509"/>
      <c r="AJ32" s="509"/>
      <c r="AK32" s="509"/>
      <c r="AL32" s="509">
        <v>0.46514157302856446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22.496004104614258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73.448249816894531</v>
      </c>
      <c r="F33" s="513"/>
      <c r="G33" s="513"/>
      <c r="H33" s="513"/>
      <c r="I33" s="513">
        <v>52.780143737792969</v>
      </c>
      <c r="J33" s="513"/>
      <c r="K33" s="508">
        <v>181.64512634277344</v>
      </c>
      <c r="L33" s="508"/>
      <c r="M33" s="508"/>
      <c r="N33" s="508">
        <v>174.78044128417969</v>
      </c>
      <c r="O33" s="508"/>
      <c r="P33" s="508"/>
      <c r="Q33" s="508"/>
      <c r="R33" s="508"/>
      <c r="S33" s="508">
        <v>6.86468505859375</v>
      </c>
      <c r="T33" s="508"/>
      <c r="U33" s="508"/>
      <c r="V33" s="508">
        <v>4.1464142799377441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9.281494140625</v>
      </c>
      <c r="AH33" s="509"/>
      <c r="AI33" s="509"/>
      <c r="AJ33" s="509"/>
      <c r="AK33" s="509"/>
      <c r="AL33" s="509">
        <v>0.5393476245117188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23.41368293762207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74.500411987304688</v>
      </c>
      <c r="F34" s="513"/>
      <c r="G34" s="513"/>
      <c r="H34" s="513"/>
      <c r="I34" s="513">
        <v>51.123508453369141</v>
      </c>
      <c r="J34" s="513"/>
      <c r="K34" s="508">
        <v>152.66256713867187</v>
      </c>
      <c r="L34" s="508"/>
      <c r="M34" s="508"/>
      <c r="N34" s="508">
        <v>144.93670654296875</v>
      </c>
      <c r="O34" s="508"/>
      <c r="P34" s="508"/>
      <c r="Q34" s="508"/>
      <c r="R34" s="508"/>
      <c r="S34" s="508">
        <v>7.725860595703125</v>
      </c>
      <c r="T34" s="508"/>
      <c r="U34" s="508"/>
      <c r="V34" s="508">
        <v>3.9893455505371094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10.021003723144531</v>
      </c>
      <c r="AH34" s="509"/>
      <c r="AI34" s="509"/>
      <c r="AJ34" s="509"/>
      <c r="AK34" s="509"/>
      <c r="AL34" s="509">
        <v>0.58232052635192877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24.588470458984375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82.157234191894531</v>
      </c>
      <c r="F35" s="513"/>
      <c r="G35" s="513"/>
      <c r="H35" s="513"/>
      <c r="I35" s="513">
        <v>53.192882537841797</v>
      </c>
      <c r="J35" s="513"/>
      <c r="K35" s="508">
        <v>151.33415222167969</v>
      </c>
      <c r="L35" s="508"/>
      <c r="M35" s="508"/>
      <c r="N35" s="508">
        <v>145.37362670898437</v>
      </c>
      <c r="O35" s="508"/>
      <c r="P35" s="508"/>
      <c r="Q35" s="508"/>
      <c r="R35" s="508"/>
      <c r="S35" s="508">
        <v>5.9605255126953125</v>
      </c>
      <c r="T35" s="508"/>
      <c r="U35" s="508"/>
      <c r="V35" s="508">
        <v>4.7194766998291016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7.8580169677734375</v>
      </c>
      <c r="AH35" s="509"/>
      <c r="AI35" s="509"/>
      <c r="AJ35" s="509"/>
      <c r="AK35" s="509"/>
      <c r="AL35" s="509">
        <v>0.45662936599731446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20.503503799438477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94.104736328125</v>
      </c>
      <c r="F36" s="513"/>
      <c r="G36" s="513"/>
      <c r="H36" s="513"/>
      <c r="I36" s="513">
        <v>54.091506958007813</v>
      </c>
      <c r="J36" s="513"/>
      <c r="K36" s="508">
        <v>126.52095794677734</v>
      </c>
      <c r="L36" s="508"/>
      <c r="M36" s="508"/>
      <c r="N36" s="508">
        <v>120.13218688964844</v>
      </c>
      <c r="O36" s="508"/>
      <c r="P36" s="508"/>
      <c r="Q36" s="508"/>
      <c r="R36" s="508"/>
      <c r="S36" s="508">
        <v>6.3887710571289062</v>
      </c>
      <c r="T36" s="508"/>
      <c r="U36" s="508"/>
      <c r="V36" s="508">
        <v>5.4343271255493164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8.5730056762695313</v>
      </c>
      <c r="AH36" s="509"/>
      <c r="AI36" s="509"/>
      <c r="AJ36" s="509"/>
      <c r="AK36" s="509"/>
      <c r="AL36" s="509">
        <v>0.49817735984802247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20.61700439453125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89.439811706542969</v>
      </c>
      <c r="F37" s="513"/>
      <c r="G37" s="513"/>
      <c r="H37" s="513"/>
      <c r="I37" s="513">
        <v>53.393890380859375</v>
      </c>
      <c r="J37" s="513"/>
      <c r="K37" s="508">
        <v>123.73223876953125</v>
      </c>
      <c r="L37" s="508"/>
      <c r="M37" s="508"/>
      <c r="N37" s="508">
        <v>118.05411529541016</v>
      </c>
      <c r="O37" s="508"/>
      <c r="P37" s="508"/>
      <c r="Q37" s="508"/>
      <c r="R37" s="508"/>
      <c r="S37" s="508">
        <v>5.6781234741210937</v>
      </c>
      <c r="T37" s="508"/>
      <c r="U37" s="508"/>
      <c r="V37" s="508">
        <v>4.7858591079711914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7.9295005798339844</v>
      </c>
      <c r="AH37" s="509"/>
      <c r="AI37" s="509"/>
      <c r="AJ37" s="509"/>
      <c r="AK37" s="509"/>
      <c r="AL37" s="509">
        <v>0.46078327869415286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19.846591949462891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98.938385009765625</v>
      </c>
      <c r="F38" s="513"/>
      <c r="G38" s="513"/>
      <c r="H38" s="513"/>
      <c r="I38" s="513">
        <v>56.346336364746094</v>
      </c>
      <c r="J38" s="513"/>
      <c r="K38" s="508">
        <v>141.94026184082031</v>
      </c>
      <c r="L38" s="508"/>
      <c r="M38" s="508"/>
      <c r="N38" s="508">
        <v>135.9647216796875</v>
      </c>
      <c r="O38" s="508"/>
      <c r="P38" s="508"/>
      <c r="Q38" s="508"/>
      <c r="R38" s="508"/>
      <c r="S38" s="508">
        <v>5.9755401611328125</v>
      </c>
      <c r="T38" s="508"/>
      <c r="U38" s="508"/>
      <c r="V38" s="508">
        <v>6.4140315055847168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7.805999755859375</v>
      </c>
      <c r="AH38" s="509"/>
      <c r="AI38" s="509"/>
      <c r="AJ38" s="509"/>
      <c r="AK38" s="509"/>
      <c r="AL38" s="509">
        <v>0.45360664581298832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21.028902053833008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99.497100830078125</v>
      </c>
      <c r="F39" s="513"/>
      <c r="G39" s="513"/>
      <c r="H39" s="513"/>
      <c r="I39" s="513">
        <v>56.335857391357422</v>
      </c>
      <c r="J39" s="513"/>
      <c r="K39" s="508">
        <v>140.97923278808594</v>
      </c>
      <c r="L39" s="508"/>
      <c r="M39" s="508"/>
      <c r="N39" s="508">
        <v>134.30941772460937</v>
      </c>
      <c r="O39" s="508"/>
      <c r="P39" s="508"/>
      <c r="Q39" s="508"/>
      <c r="R39" s="508"/>
      <c r="S39" s="508">
        <v>6.6698150634765625</v>
      </c>
      <c r="T39" s="508"/>
      <c r="U39" s="508"/>
      <c r="V39" s="508">
        <v>6.4920663833618164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8.4065017700195313</v>
      </c>
      <c r="AH39" s="509"/>
      <c r="AI39" s="509"/>
      <c r="AJ39" s="509"/>
      <c r="AK39" s="509"/>
      <c r="AL39" s="509">
        <v>0.48850181785583496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21.158960342407227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100.76804351806641</v>
      </c>
      <c r="F40" s="513"/>
      <c r="G40" s="513"/>
      <c r="H40" s="513"/>
      <c r="I40" s="513">
        <v>55.759471893310547</v>
      </c>
      <c r="J40" s="513"/>
      <c r="K40" s="508">
        <v>143.04644775390625</v>
      </c>
      <c r="L40" s="508"/>
      <c r="M40" s="508"/>
      <c r="N40" s="508">
        <v>136.093505859375</v>
      </c>
      <c r="O40" s="508"/>
      <c r="P40" s="508"/>
      <c r="Q40" s="508"/>
      <c r="R40" s="508"/>
      <c r="S40" s="508">
        <v>6.95294189453125</v>
      </c>
      <c r="T40" s="508"/>
      <c r="U40" s="508"/>
      <c r="V40" s="508">
        <v>6.8588743209838867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8.6060028076171875</v>
      </c>
      <c r="AH40" s="509"/>
      <c r="AI40" s="509"/>
      <c r="AJ40" s="509"/>
      <c r="AK40" s="509"/>
      <c r="AL40" s="509">
        <v>0.5000948231506348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21.479091644287109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101.37803649902344</v>
      </c>
      <c r="F41" s="513"/>
      <c r="G41" s="513"/>
      <c r="H41" s="513"/>
      <c r="I41" s="513">
        <v>56.650833129882812</v>
      </c>
      <c r="J41" s="513"/>
      <c r="K41" s="508">
        <v>144.23704528808594</v>
      </c>
      <c r="L41" s="508"/>
      <c r="M41" s="508"/>
      <c r="N41" s="508">
        <v>135.8043212890625</v>
      </c>
      <c r="O41" s="508"/>
      <c r="P41" s="508"/>
      <c r="Q41" s="508"/>
      <c r="R41" s="508"/>
      <c r="S41" s="508">
        <v>8.4327239990234375</v>
      </c>
      <c r="T41" s="508"/>
      <c r="U41" s="508"/>
      <c r="V41" s="508">
        <v>6.9630031585693359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10.332496643066406</v>
      </c>
      <c r="AH41" s="509"/>
      <c r="AI41" s="509"/>
      <c r="AJ41" s="509"/>
      <c r="AK41" s="509"/>
      <c r="AL41" s="509">
        <v>0.60042137992858891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23.372003555297852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100.59501647949219</v>
      </c>
      <c r="F42" s="513"/>
      <c r="G42" s="513"/>
      <c r="H42" s="513"/>
      <c r="I42" s="513">
        <v>55.526439666748047</v>
      </c>
      <c r="J42" s="513"/>
      <c r="K42" s="508">
        <v>143.45994567871094</v>
      </c>
      <c r="L42" s="508"/>
      <c r="M42" s="508"/>
      <c r="N42" s="508">
        <v>135.43501281738281</v>
      </c>
      <c r="O42" s="508"/>
      <c r="P42" s="508"/>
      <c r="Q42" s="508"/>
      <c r="R42" s="508"/>
      <c r="S42" s="508">
        <v>8.024932861328125</v>
      </c>
      <c r="T42" s="508"/>
      <c r="U42" s="508"/>
      <c r="V42" s="508">
        <v>6.9440603256225586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9.9304962158203125</v>
      </c>
      <c r="AH42" s="509"/>
      <c r="AI42" s="509"/>
      <c r="AJ42" s="509"/>
      <c r="AK42" s="509"/>
      <c r="AL42" s="509">
        <v>0.5770611351013184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25.398006439208984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99.907966613769531</v>
      </c>
      <c r="F43" s="513"/>
      <c r="G43" s="513"/>
      <c r="H43" s="513"/>
      <c r="I43" s="513">
        <v>55.570636749267578</v>
      </c>
      <c r="J43" s="513"/>
      <c r="K43" s="508">
        <v>141.80923461914062</v>
      </c>
      <c r="L43" s="508"/>
      <c r="M43" s="508"/>
      <c r="N43" s="508">
        <v>133.67958068847656</v>
      </c>
      <c r="O43" s="508"/>
      <c r="P43" s="508"/>
      <c r="Q43" s="508"/>
      <c r="R43" s="508"/>
      <c r="S43" s="508">
        <v>8.1296539306640625</v>
      </c>
      <c r="T43" s="508"/>
      <c r="U43" s="508"/>
      <c r="V43" s="508">
        <v>6.7711739540100098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10.213493347167969</v>
      </c>
      <c r="AH43" s="509"/>
      <c r="AI43" s="509"/>
      <c r="AJ43" s="509"/>
      <c r="AK43" s="509"/>
      <c r="AL43" s="509">
        <v>0.59350609840393065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26.70500373840332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99.98870849609375</v>
      </c>
      <c r="F44" s="513"/>
      <c r="G44" s="513"/>
      <c r="H44" s="513"/>
      <c r="I44" s="513">
        <v>55.098545074462891</v>
      </c>
      <c r="J44" s="513"/>
      <c r="K44" s="508">
        <v>144.4818115234375</v>
      </c>
      <c r="L44" s="508"/>
      <c r="M44" s="508"/>
      <c r="N44" s="508">
        <v>136.85797119140625</v>
      </c>
      <c r="O44" s="508"/>
      <c r="P44" s="508"/>
      <c r="Q44" s="508"/>
      <c r="R44" s="508"/>
      <c r="S44" s="508">
        <v>7.62384033203125</v>
      </c>
      <c r="T44" s="508"/>
      <c r="U44" s="508"/>
      <c r="V44" s="508">
        <v>6.9385390281677246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9.7010040283203125</v>
      </c>
      <c r="AH44" s="509"/>
      <c r="AI44" s="509"/>
      <c r="AJ44" s="509"/>
      <c r="AK44" s="509"/>
      <c r="AL44" s="509">
        <v>0.56372534408569341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21.49200439453125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100.22341918945312</v>
      </c>
      <c r="F45" s="513"/>
      <c r="G45" s="513"/>
      <c r="H45" s="513"/>
      <c r="I45" s="513">
        <v>59.181037902832031</v>
      </c>
      <c r="J45" s="513"/>
      <c r="K45" s="508">
        <v>162.34677124023437</v>
      </c>
      <c r="L45" s="508"/>
      <c r="M45" s="508"/>
      <c r="N45" s="508">
        <v>156.31175231933594</v>
      </c>
      <c r="O45" s="508"/>
      <c r="P45" s="508"/>
      <c r="Q45" s="508"/>
      <c r="R45" s="508"/>
      <c r="S45" s="508">
        <v>6.0350189208984375</v>
      </c>
      <c r="T45" s="508"/>
      <c r="U45" s="508"/>
      <c r="V45" s="508">
        <v>7.0576529502868652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8.1649932861328125</v>
      </c>
      <c r="AH45" s="509"/>
      <c r="AI45" s="509"/>
      <c r="AJ45" s="509"/>
      <c r="AK45" s="509"/>
      <c r="AL45" s="509">
        <v>0.47446775985717776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21.672002792358398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100.07518005371094</v>
      </c>
      <c r="F46" s="513"/>
      <c r="G46" s="513"/>
      <c r="H46" s="513"/>
      <c r="I46" s="513">
        <v>59.074447631835938</v>
      </c>
      <c r="J46" s="513"/>
      <c r="K46" s="508">
        <v>164.2962646484375</v>
      </c>
      <c r="L46" s="508"/>
      <c r="M46" s="508"/>
      <c r="N46" s="508">
        <v>159.10447692871094</v>
      </c>
      <c r="O46" s="508"/>
      <c r="P46" s="508"/>
      <c r="Q46" s="508"/>
      <c r="R46" s="508"/>
      <c r="S46" s="508">
        <v>5.1917877197265625</v>
      </c>
      <c r="T46" s="508"/>
      <c r="U46" s="508"/>
      <c r="V46" s="508">
        <v>7.0807957649230957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7.3350143432617188</v>
      </c>
      <c r="AH46" s="509"/>
      <c r="AI46" s="509"/>
      <c r="AJ46" s="509"/>
      <c r="AK46" s="509"/>
      <c r="AL46" s="509">
        <v>0.42623768348693847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22.885002136230469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100.68282318115234</v>
      </c>
      <c r="F47" s="513"/>
      <c r="G47" s="513"/>
      <c r="H47" s="513"/>
      <c r="I47" s="513">
        <v>59.784492492675781</v>
      </c>
      <c r="J47" s="513"/>
      <c r="K47" s="508">
        <v>159.36018371582031</v>
      </c>
      <c r="L47" s="508"/>
      <c r="M47" s="508"/>
      <c r="N47" s="508">
        <v>153.1474609375</v>
      </c>
      <c r="O47" s="508"/>
      <c r="P47" s="508"/>
      <c r="Q47" s="508"/>
      <c r="R47" s="508"/>
      <c r="S47" s="508">
        <v>6.2127227783203125</v>
      </c>
      <c r="T47" s="508"/>
      <c r="U47" s="508"/>
      <c r="V47" s="508">
        <v>6.926609992980957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8.404998779296875</v>
      </c>
      <c r="AH47" s="509"/>
      <c r="AI47" s="509"/>
      <c r="AJ47" s="509"/>
      <c r="AK47" s="509"/>
      <c r="AL47" s="509">
        <v>0.4884144790649414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23.405002593994141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100.33386993408203</v>
      </c>
      <c r="F48" s="513"/>
      <c r="G48" s="513"/>
      <c r="H48" s="513"/>
      <c r="I48" s="513">
        <v>58.871692657470703</v>
      </c>
      <c r="J48" s="513"/>
      <c r="K48" s="508">
        <v>160.38749694824219</v>
      </c>
      <c r="L48" s="508"/>
      <c r="M48" s="508"/>
      <c r="N48" s="508">
        <v>152.70497131347656</v>
      </c>
      <c r="O48" s="508"/>
      <c r="P48" s="508"/>
      <c r="Q48" s="508"/>
      <c r="R48" s="508"/>
      <c r="S48" s="508">
        <v>7.682525634765625</v>
      </c>
      <c r="T48" s="508"/>
      <c r="U48" s="508"/>
      <c r="V48" s="508">
        <v>7.1392116546630859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9.9424972534179687</v>
      </c>
      <c r="AH48" s="509"/>
      <c r="AI48" s="509"/>
      <c r="AJ48" s="509"/>
      <c r="AK48" s="509"/>
      <c r="AL48" s="509">
        <v>0.57775851539611822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24.804004669189453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99.573051452636719</v>
      </c>
      <c r="F49" s="513"/>
      <c r="G49" s="513"/>
      <c r="H49" s="513"/>
      <c r="I49" s="513">
        <v>58.560573577880859</v>
      </c>
      <c r="J49" s="513"/>
      <c r="K49" s="508">
        <v>152.59036254882812</v>
      </c>
      <c r="L49" s="508"/>
      <c r="M49" s="508"/>
      <c r="N49" s="508">
        <v>147.389892578125</v>
      </c>
      <c r="O49" s="508"/>
      <c r="P49" s="508"/>
      <c r="Q49" s="508"/>
      <c r="R49" s="508"/>
      <c r="S49" s="508">
        <v>5.200469970703125</v>
      </c>
      <c r="T49" s="508"/>
      <c r="U49" s="508"/>
      <c r="V49" s="508">
        <v>6.5965394973754883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7.2474899291992187</v>
      </c>
      <c r="AH49" s="509"/>
      <c r="AI49" s="509"/>
      <c r="AJ49" s="509"/>
      <c r="AK49" s="509"/>
      <c r="AL49" s="509">
        <v>0.42115163978576664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23.065004348754883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99.969642639160156</v>
      </c>
      <c r="F50" s="513"/>
      <c r="G50" s="513"/>
      <c r="H50" s="513"/>
      <c r="I50" s="513">
        <v>58.151123046875</v>
      </c>
      <c r="J50" s="513"/>
      <c r="K50" s="508">
        <v>151.50732421875</v>
      </c>
      <c r="L50" s="508"/>
      <c r="M50" s="508"/>
      <c r="N50" s="508">
        <v>146.047607421875</v>
      </c>
      <c r="O50" s="508"/>
      <c r="P50" s="508"/>
      <c r="Q50" s="508"/>
      <c r="R50" s="508"/>
      <c r="S50" s="508">
        <v>5.459716796875</v>
      </c>
      <c r="T50" s="508"/>
      <c r="U50" s="508"/>
      <c r="V50" s="508">
        <v>6.6879215240478516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7.48699951171875</v>
      </c>
      <c r="AH50" s="509"/>
      <c r="AI50" s="509"/>
      <c r="AJ50" s="509"/>
      <c r="AK50" s="509"/>
      <c r="AL50" s="509">
        <v>0.43506954162597655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22.174003601074219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73.19525146484375</v>
      </c>
      <c r="F51" s="513"/>
      <c r="G51" s="513"/>
      <c r="H51" s="513"/>
      <c r="I51" s="513">
        <v>50.057857513427734</v>
      </c>
      <c r="J51" s="513"/>
      <c r="K51" s="508">
        <v>160.33633422851562</v>
      </c>
      <c r="L51" s="508"/>
      <c r="M51" s="508"/>
      <c r="N51" s="508">
        <v>154.69717407226562</v>
      </c>
      <c r="O51" s="508"/>
      <c r="P51" s="508"/>
      <c r="Q51" s="508"/>
      <c r="R51" s="508"/>
      <c r="S51" s="508">
        <v>5.63916015625</v>
      </c>
      <c r="T51" s="508"/>
      <c r="U51" s="508"/>
      <c r="V51" s="508">
        <v>3.9808697700500488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7.343505859375</v>
      </c>
      <c r="AH51" s="509"/>
      <c r="AI51" s="509"/>
      <c r="AJ51" s="509"/>
      <c r="AK51" s="509"/>
      <c r="AL51" s="509">
        <v>0.42673112548828124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19.35200309753418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76.149627685546875</v>
      </c>
      <c r="F52" s="513"/>
      <c r="G52" s="513"/>
      <c r="H52" s="513"/>
      <c r="I52" s="513">
        <v>54.676841735839844</v>
      </c>
      <c r="J52" s="513"/>
      <c r="K52" s="508">
        <v>199.05043029785156</v>
      </c>
      <c r="L52" s="508"/>
      <c r="M52" s="508"/>
      <c r="N52" s="508">
        <v>196.77001953125</v>
      </c>
      <c r="O52" s="508"/>
      <c r="P52" s="508"/>
      <c r="Q52" s="508"/>
      <c r="R52" s="508"/>
      <c r="S52" s="508">
        <v>2.2804107666015625</v>
      </c>
      <c r="T52" s="508"/>
      <c r="U52" s="508"/>
      <c r="V52" s="508">
        <v>4.425208568572998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4.0804977416992187</v>
      </c>
      <c r="AH52" s="509"/>
      <c r="AI52" s="509"/>
      <c r="AJ52" s="509"/>
      <c r="AK52" s="509"/>
      <c r="AL52" s="509">
        <v>0.23711772377014162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21.397003173828125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87.849998219807887</v>
      </c>
      <c r="F53" s="507"/>
      <c r="G53" s="507"/>
      <c r="H53" s="507"/>
      <c r="I53" s="507">
        <v>54.887490590413407</v>
      </c>
      <c r="J53" s="507"/>
      <c r="K53" s="501">
        <v>4781.6832046508798</v>
      </c>
      <c r="L53" s="501"/>
      <c r="M53" s="501"/>
      <c r="N53" s="501">
        <v>4437.958641052247</v>
      </c>
      <c r="O53" s="501"/>
      <c r="P53" s="501"/>
      <c r="Q53" s="501"/>
      <c r="R53" s="501"/>
      <c r="S53" s="501">
        <v>343.72456359863281</v>
      </c>
      <c r="T53" s="501"/>
      <c r="U53" s="501"/>
      <c r="V53" s="501">
        <v>172.41921496391296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244.39443802833557</v>
      </c>
      <c r="AH53" s="501"/>
      <c r="AI53" s="501"/>
      <c r="AJ53" s="501"/>
      <c r="AK53" s="501">
        <v>14.20176079382658</v>
      </c>
      <c r="AL53" s="501"/>
      <c r="AM53" s="501"/>
      <c r="AN53" s="501"/>
      <c r="AO53" s="501"/>
      <c r="AP53" s="501"/>
      <c r="AQ53" s="500">
        <v>719</v>
      </c>
      <c r="AR53" s="500"/>
      <c r="AS53" s="500"/>
      <c r="AT53" s="500"/>
      <c r="AU53" s="500"/>
      <c r="AV53" s="500"/>
      <c r="AW53" s="500"/>
      <c r="AX53" s="501">
        <v>664.39517176151276</v>
      </c>
      <c r="AY53" s="501"/>
      <c r="AZ53" s="501"/>
      <c r="BA53" s="501"/>
      <c r="BB53" s="501"/>
      <c r="BC53" s="501"/>
      <c r="BD53" s="501"/>
      <c r="BE53" s="499">
        <v>719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175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67230.233916759491</v>
      </c>
      <c r="G59" s="484"/>
      <c r="H59" s="484"/>
      <c r="I59" s="484"/>
      <c r="J59" s="484"/>
      <c r="K59" s="484"/>
      <c r="L59" s="484">
        <v>63953.24001789093</v>
      </c>
      <c r="M59" s="484"/>
      <c r="N59" s="484"/>
      <c r="O59" s="484"/>
      <c r="P59" s="484"/>
      <c r="Q59" s="484">
        <v>1572.6413075625896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45309.71787238121</v>
      </c>
      <c r="AE59" s="484"/>
      <c r="AF59" s="484"/>
      <c r="AG59" s="484"/>
      <c r="AH59" s="484"/>
      <c r="AI59" s="484">
        <v>42064.043216228485</v>
      </c>
      <c r="AJ59" s="484"/>
      <c r="AK59" s="484"/>
      <c r="AL59" s="484"/>
      <c r="AM59" s="484">
        <v>3245.6746561527252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12479.092165827751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62448.551572799683</v>
      </c>
      <c r="G60" s="484"/>
      <c r="H60" s="484"/>
      <c r="I60" s="484"/>
      <c r="J60" s="484"/>
      <c r="K60" s="484"/>
      <c r="L60" s="484">
        <v>59515.278622627258</v>
      </c>
      <c r="M60" s="484"/>
      <c r="N60" s="484"/>
      <c r="O60" s="484"/>
      <c r="P60" s="484"/>
      <c r="Q60" s="484">
        <v>1400.2220925986767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42609.580935001373</v>
      </c>
      <c r="AE60" s="484"/>
      <c r="AF60" s="484"/>
      <c r="AG60" s="484"/>
      <c r="AH60" s="484"/>
      <c r="AI60" s="484">
        <v>39608.300716876984</v>
      </c>
      <c r="AJ60" s="484"/>
      <c r="AK60" s="484"/>
      <c r="AL60" s="484"/>
      <c r="AM60" s="484">
        <v>3001.2802181243896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11814.696994066238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4781.6823439598083</v>
      </c>
      <c r="G61" s="484"/>
      <c r="H61" s="484"/>
      <c r="I61" s="484"/>
      <c r="J61" s="484"/>
      <c r="K61" s="484"/>
      <c r="L61" s="484">
        <v>4437.9613952636719</v>
      </c>
      <c r="M61" s="484"/>
      <c r="N61" s="484"/>
      <c r="O61" s="484"/>
      <c r="P61" s="484"/>
      <c r="Q61" s="484">
        <v>172.41921496391296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244.39443802833557</v>
      </c>
      <c r="AN61" s="484"/>
      <c r="AO61" s="484"/>
      <c r="AP61" s="484"/>
      <c r="AQ61" s="484"/>
      <c r="AR61" s="484"/>
      <c r="AS61" s="484">
        <v>14.20176079382658</v>
      </c>
      <c r="AT61" s="484"/>
      <c r="AU61" s="484"/>
      <c r="AV61" s="484"/>
      <c r="AW61" s="484"/>
      <c r="AX61" s="484"/>
      <c r="AY61" s="484"/>
      <c r="AZ61" s="486">
        <v>719</v>
      </c>
      <c r="BA61" s="486"/>
      <c r="BB61" s="486"/>
      <c r="BC61" s="486"/>
      <c r="BD61" s="486"/>
      <c r="BE61" s="486"/>
      <c r="BF61" s="486"/>
      <c r="BG61" s="486"/>
      <c r="BH61" s="484">
        <v>664.39517176151276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172.41921496391296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171.125879597867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14.20176079382658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156.9241188040404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244.39443802833557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664.39517176151276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1.2933353660459519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4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205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45863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169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206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207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205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84.863677978515625</v>
      </c>
      <c r="F24" s="553"/>
      <c r="G24" s="553"/>
      <c r="H24" s="553"/>
      <c r="I24" s="553">
        <v>49.391059875488281</v>
      </c>
      <c r="J24" s="553"/>
      <c r="K24" s="508">
        <v>79.722953796386719</v>
      </c>
      <c r="L24" s="508"/>
      <c r="M24" s="508"/>
      <c r="N24" s="508">
        <v>79.366188049316406</v>
      </c>
      <c r="O24" s="508"/>
      <c r="P24" s="508"/>
      <c r="Q24" s="508"/>
      <c r="R24" s="508"/>
      <c r="S24" s="508"/>
      <c r="T24" s="3">
        <v>0.3567657470703125</v>
      </c>
      <c r="U24" s="508">
        <v>2.847869873046875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6.5494999885559082</v>
      </c>
      <c r="AF24" s="551"/>
      <c r="AG24" s="551"/>
      <c r="AH24" s="551">
        <v>6.5494999885559082</v>
      </c>
      <c r="AI24" s="551"/>
      <c r="AJ24" s="551"/>
      <c r="AK24" s="5">
        <v>0.38059144433498382</v>
      </c>
      <c r="AL24" s="508">
        <v>24</v>
      </c>
      <c r="AM24" s="508"/>
      <c r="AN24" s="508"/>
      <c r="AO24" s="508"/>
      <c r="AP24" s="551">
        <v>17.143001556396484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80.997779846191406</v>
      </c>
      <c r="F25" s="553"/>
      <c r="G25" s="553"/>
      <c r="H25" s="553"/>
      <c r="I25" s="553">
        <v>48.749237060546875</v>
      </c>
      <c r="J25" s="553"/>
      <c r="K25" s="508">
        <v>75.352119445800781</v>
      </c>
      <c r="L25" s="508"/>
      <c r="M25" s="508"/>
      <c r="N25" s="508">
        <v>75.015945434570313</v>
      </c>
      <c r="O25" s="508"/>
      <c r="P25" s="508"/>
      <c r="Q25" s="508"/>
      <c r="R25" s="508"/>
      <c r="S25" s="508"/>
      <c r="T25" s="3">
        <v>0.33617401123046875</v>
      </c>
      <c r="U25" s="508">
        <v>2.4558711051940918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5.6064996719360352</v>
      </c>
      <c r="AF25" s="551"/>
      <c r="AG25" s="551"/>
      <c r="AH25" s="551">
        <v>5.6064996719360352</v>
      </c>
      <c r="AI25" s="551"/>
      <c r="AJ25" s="551"/>
      <c r="AK25" s="5">
        <v>0.325793695936203</v>
      </c>
      <c r="AL25" s="508">
        <v>24</v>
      </c>
      <c r="AM25" s="508"/>
      <c r="AN25" s="508"/>
      <c r="AO25" s="508"/>
      <c r="AP25" s="551">
        <v>16.518999099731445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69.827354431152344</v>
      </c>
      <c r="F26" s="553"/>
      <c r="G26" s="553"/>
      <c r="H26" s="553"/>
      <c r="I26" s="553">
        <v>47.897911071777344</v>
      </c>
      <c r="J26" s="553"/>
      <c r="K26" s="508">
        <v>88.693382263183594</v>
      </c>
      <c r="L26" s="508"/>
      <c r="M26" s="508"/>
      <c r="N26" s="508">
        <v>88.371444702148438</v>
      </c>
      <c r="O26" s="508"/>
      <c r="P26" s="508"/>
      <c r="Q26" s="508"/>
      <c r="R26" s="508"/>
      <c r="S26" s="508"/>
      <c r="T26" s="3">
        <v>0.32193756103515625</v>
      </c>
      <c r="U26" s="508">
        <v>1.9702994823455811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6.1735005378723145</v>
      </c>
      <c r="AF26" s="551"/>
      <c r="AG26" s="551"/>
      <c r="AH26" s="551">
        <v>6.1735005378723145</v>
      </c>
      <c r="AI26" s="551"/>
      <c r="AJ26" s="551"/>
      <c r="AK26" s="5">
        <v>0.35874211625576019</v>
      </c>
      <c r="AL26" s="508">
        <v>24</v>
      </c>
      <c r="AM26" s="508"/>
      <c r="AN26" s="508"/>
      <c r="AO26" s="508"/>
      <c r="AP26" s="551">
        <v>17.395000457763672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71.6474609375</v>
      </c>
      <c r="F27" s="553"/>
      <c r="G27" s="553"/>
      <c r="H27" s="553"/>
      <c r="I27" s="553">
        <v>47.648040771484375</v>
      </c>
      <c r="J27" s="553"/>
      <c r="K27" s="508">
        <v>86.927207946777344</v>
      </c>
      <c r="L27" s="508"/>
      <c r="M27" s="508"/>
      <c r="N27" s="508">
        <v>86.570823669433594</v>
      </c>
      <c r="O27" s="508"/>
      <c r="P27" s="508"/>
      <c r="Q27" s="508"/>
      <c r="R27" s="508"/>
      <c r="S27" s="508"/>
      <c r="T27" s="3">
        <v>0.35638427734375</v>
      </c>
      <c r="U27" s="508">
        <v>2.0964069366455078</v>
      </c>
      <c r="V27" s="508"/>
      <c r="W27" s="508"/>
      <c r="X27" s="508"/>
      <c r="Y27" s="508">
        <v>23.999444961547852</v>
      </c>
      <c r="Z27" s="508"/>
      <c r="AA27" s="508"/>
      <c r="AB27" s="508"/>
      <c r="AC27" s="508"/>
      <c r="AD27" s="508"/>
      <c r="AE27" s="551">
        <v>7.6000003814697266</v>
      </c>
      <c r="AF27" s="551"/>
      <c r="AG27" s="551"/>
      <c r="AH27" s="551">
        <v>7.6000003814697266</v>
      </c>
      <c r="AI27" s="551"/>
      <c r="AJ27" s="551"/>
      <c r="AK27" s="5">
        <v>0.44163602216720582</v>
      </c>
      <c r="AL27" s="508">
        <v>23.999444961547852</v>
      </c>
      <c r="AM27" s="508"/>
      <c r="AN27" s="508"/>
      <c r="AO27" s="508"/>
      <c r="AP27" s="551">
        <v>20.076004028320313</v>
      </c>
      <c r="AQ27" s="551"/>
      <c r="AR27" s="551"/>
      <c r="AS27" s="551"/>
      <c r="AT27" s="551"/>
      <c r="AU27" s="508">
        <v>23.999444961547852</v>
      </c>
      <c r="AV27" s="508"/>
    </row>
    <row r="28" spans="2:48" ht="14.25" customHeight="1">
      <c r="B28" s="514" t="s">
        <v>106</v>
      </c>
      <c r="C28" s="514"/>
      <c r="D28" s="514"/>
      <c r="E28" s="553">
        <v>75.793167114257813</v>
      </c>
      <c r="F28" s="553"/>
      <c r="G28" s="553"/>
      <c r="H28" s="553"/>
      <c r="I28" s="553">
        <v>48.617099761962891</v>
      </c>
      <c r="J28" s="553"/>
      <c r="K28" s="508">
        <v>80.30279541015625</v>
      </c>
      <c r="L28" s="508"/>
      <c r="M28" s="508"/>
      <c r="N28" s="508">
        <v>79.825935363769531</v>
      </c>
      <c r="O28" s="508"/>
      <c r="P28" s="508"/>
      <c r="Q28" s="508"/>
      <c r="R28" s="508"/>
      <c r="S28" s="508"/>
      <c r="T28" s="3">
        <v>0.47686004638671875</v>
      </c>
      <c r="U28" s="508">
        <v>2.2020440101623535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6.3505005836486816</v>
      </c>
      <c r="AF28" s="551"/>
      <c r="AG28" s="551"/>
      <c r="AH28" s="551">
        <v>6.3505005836486816</v>
      </c>
      <c r="AI28" s="551"/>
      <c r="AJ28" s="551"/>
      <c r="AK28" s="5">
        <v>0.36902758891582488</v>
      </c>
      <c r="AL28" s="508">
        <v>24</v>
      </c>
      <c r="AM28" s="508"/>
      <c r="AN28" s="508"/>
      <c r="AO28" s="508"/>
      <c r="AP28" s="551">
        <v>19.164999008178711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76.2940673828125</v>
      </c>
      <c r="F29" s="553"/>
      <c r="G29" s="553"/>
      <c r="H29" s="553"/>
      <c r="I29" s="553">
        <v>48.396598815917969</v>
      </c>
      <c r="J29" s="553"/>
      <c r="K29" s="508">
        <v>75.409584045410156</v>
      </c>
      <c r="L29" s="508"/>
      <c r="M29" s="508"/>
      <c r="N29" s="508">
        <v>74.96881103515625</v>
      </c>
      <c r="O29" s="508"/>
      <c r="P29" s="508"/>
      <c r="Q29" s="508"/>
      <c r="R29" s="508"/>
      <c r="S29" s="508"/>
      <c r="T29" s="3">
        <v>0.44077301025390625</v>
      </c>
      <c r="U29" s="508">
        <v>2.1251506805419922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5.8755011558532715</v>
      </c>
      <c r="AF29" s="551"/>
      <c r="AG29" s="551"/>
      <c r="AH29" s="551">
        <v>5.8755011558532715</v>
      </c>
      <c r="AI29" s="551"/>
      <c r="AJ29" s="551"/>
      <c r="AK29" s="5">
        <v>0.3414253721666336</v>
      </c>
      <c r="AL29" s="508">
        <v>24</v>
      </c>
      <c r="AM29" s="508"/>
      <c r="AN29" s="508"/>
      <c r="AO29" s="508"/>
      <c r="AP29" s="551">
        <v>17.197002410888672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79.884536743164062</v>
      </c>
      <c r="F30" s="553"/>
      <c r="G30" s="553"/>
      <c r="H30" s="553"/>
      <c r="I30" s="553">
        <v>48.4744873046875</v>
      </c>
      <c r="J30" s="553"/>
      <c r="K30" s="508">
        <v>76.437934875488281</v>
      </c>
      <c r="L30" s="508"/>
      <c r="M30" s="508"/>
      <c r="N30" s="508">
        <v>76.166404724121094</v>
      </c>
      <c r="O30" s="508"/>
      <c r="P30" s="508"/>
      <c r="Q30" s="508"/>
      <c r="R30" s="508"/>
      <c r="S30" s="508"/>
      <c r="T30" s="3">
        <v>0.2715301513671875</v>
      </c>
      <c r="U30" s="508">
        <v>2.4055266380310059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6.1530003547668457</v>
      </c>
      <c r="AF30" s="551"/>
      <c r="AG30" s="551"/>
      <c r="AH30" s="551">
        <v>6.1530003547668457</v>
      </c>
      <c r="AI30" s="551"/>
      <c r="AJ30" s="551"/>
      <c r="AK30" s="5">
        <v>0.3575508506155014</v>
      </c>
      <c r="AL30" s="508">
        <v>24</v>
      </c>
      <c r="AM30" s="508"/>
      <c r="AN30" s="508"/>
      <c r="AO30" s="508"/>
      <c r="AP30" s="551">
        <v>16.965002059936523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80.266578674316406</v>
      </c>
      <c r="F31" s="553"/>
      <c r="G31" s="553"/>
      <c r="H31" s="553"/>
      <c r="I31" s="553">
        <v>48.642040252685547</v>
      </c>
      <c r="J31" s="553"/>
      <c r="K31" s="508">
        <v>79.495674133300781</v>
      </c>
      <c r="L31" s="508"/>
      <c r="M31" s="508"/>
      <c r="N31" s="508">
        <v>79.189903259277344</v>
      </c>
      <c r="O31" s="508"/>
      <c r="P31" s="508"/>
      <c r="Q31" s="508"/>
      <c r="R31" s="508"/>
      <c r="S31" s="508"/>
      <c r="T31" s="3">
        <v>0.3057708740234375</v>
      </c>
      <c r="U31" s="508">
        <v>2.5318207740783691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5.7314996719360352</v>
      </c>
      <c r="AF31" s="551"/>
      <c r="AG31" s="551"/>
      <c r="AH31" s="551">
        <v>5.7314996719360352</v>
      </c>
      <c r="AI31" s="551"/>
      <c r="AJ31" s="551"/>
      <c r="AK31" s="5">
        <v>0.33305744593620301</v>
      </c>
      <c r="AL31" s="508">
        <v>24</v>
      </c>
      <c r="AM31" s="508"/>
      <c r="AN31" s="508"/>
      <c r="AO31" s="508"/>
      <c r="AP31" s="551">
        <v>16.940999984741211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78.719245910644531</v>
      </c>
      <c r="F32" s="553"/>
      <c r="G32" s="553"/>
      <c r="H32" s="553"/>
      <c r="I32" s="553">
        <v>48.920986175537109</v>
      </c>
      <c r="J32" s="553"/>
      <c r="K32" s="508">
        <v>77.791519165039063</v>
      </c>
      <c r="L32" s="508"/>
      <c r="M32" s="508"/>
      <c r="N32" s="508">
        <v>77.298484802246094</v>
      </c>
      <c r="O32" s="508"/>
      <c r="P32" s="508"/>
      <c r="Q32" s="508"/>
      <c r="R32" s="508"/>
      <c r="S32" s="508"/>
      <c r="T32" s="3">
        <v>0.49303436279296875</v>
      </c>
      <c r="U32" s="508">
        <v>2.3484675884246826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6.9724998474121094</v>
      </c>
      <c r="AF32" s="551"/>
      <c r="AG32" s="551"/>
      <c r="AH32" s="551">
        <v>6.9724998474121094</v>
      </c>
      <c r="AI32" s="551"/>
      <c r="AJ32" s="551"/>
      <c r="AK32" s="5">
        <v>0.40517196613311768</v>
      </c>
      <c r="AL32" s="508">
        <v>24</v>
      </c>
      <c r="AM32" s="508"/>
      <c r="AN32" s="508"/>
      <c r="AO32" s="508"/>
      <c r="AP32" s="551">
        <v>19.225002288818359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72.555999755859375</v>
      </c>
      <c r="F33" s="553"/>
      <c r="G33" s="553"/>
      <c r="H33" s="553"/>
      <c r="I33" s="553">
        <v>48.302471160888672</v>
      </c>
      <c r="J33" s="553"/>
      <c r="K33" s="508">
        <v>79.583610534667969</v>
      </c>
      <c r="L33" s="508"/>
      <c r="M33" s="508"/>
      <c r="N33" s="508">
        <v>79.0736083984375</v>
      </c>
      <c r="O33" s="508"/>
      <c r="P33" s="508"/>
      <c r="Q33" s="508"/>
      <c r="R33" s="508"/>
      <c r="S33" s="508"/>
      <c r="T33" s="3">
        <v>0.51000213623046875</v>
      </c>
      <c r="U33" s="508">
        <v>1.9579228162765503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5.4555001258850098</v>
      </c>
      <c r="AF33" s="551"/>
      <c r="AG33" s="551"/>
      <c r="AH33" s="551">
        <v>5.4555001258850098</v>
      </c>
      <c r="AI33" s="551"/>
      <c r="AJ33" s="551"/>
      <c r="AK33" s="5">
        <v>0.31701911231517793</v>
      </c>
      <c r="AL33" s="508">
        <v>24</v>
      </c>
      <c r="AM33" s="508"/>
      <c r="AN33" s="508"/>
      <c r="AO33" s="508"/>
      <c r="AP33" s="551">
        <v>15.612001419067383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73.617134094238281</v>
      </c>
      <c r="F34" s="553"/>
      <c r="G34" s="553"/>
      <c r="H34" s="553"/>
      <c r="I34" s="553">
        <v>47.999763488769531</v>
      </c>
      <c r="J34" s="553"/>
      <c r="K34" s="508">
        <v>82.840667724609375</v>
      </c>
      <c r="L34" s="508"/>
      <c r="M34" s="508"/>
      <c r="N34" s="508">
        <v>82.454879760742187</v>
      </c>
      <c r="O34" s="508"/>
      <c r="P34" s="508"/>
      <c r="Q34" s="508"/>
      <c r="R34" s="508"/>
      <c r="S34" s="508"/>
      <c r="T34" s="3">
        <v>0.3857879638671875</v>
      </c>
      <c r="U34" s="508">
        <v>2.1353545188903809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6.1600003242492676</v>
      </c>
      <c r="AF34" s="551"/>
      <c r="AG34" s="551"/>
      <c r="AH34" s="551">
        <v>6.1600003242492676</v>
      </c>
      <c r="AI34" s="551"/>
      <c r="AJ34" s="551"/>
      <c r="AK34" s="5">
        <v>0.35795761884212496</v>
      </c>
      <c r="AL34" s="508">
        <v>24</v>
      </c>
      <c r="AM34" s="508"/>
      <c r="AN34" s="508"/>
      <c r="AO34" s="508"/>
      <c r="AP34" s="551">
        <v>17.284997940063477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74.728775024414063</v>
      </c>
      <c r="F35" s="553"/>
      <c r="G35" s="553"/>
      <c r="H35" s="553"/>
      <c r="I35" s="553">
        <v>48.141754150390625</v>
      </c>
      <c r="J35" s="553"/>
      <c r="K35" s="508">
        <v>80.233871459960937</v>
      </c>
      <c r="L35" s="508"/>
      <c r="M35" s="508"/>
      <c r="N35" s="508">
        <v>79.653488159179688</v>
      </c>
      <c r="O35" s="508"/>
      <c r="P35" s="508"/>
      <c r="Q35" s="508"/>
      <c r="R35" s="508"/>
      <c r="S35" s="508"/>
      <c r="T35" s="3">
        <v>0.58038330078125</v>
      </c>
      <c r="U35" s="508">
        <v>2.1591017246246338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8.9380006790161133</v>
      </c>
      <c r="AF35" s="551"/>
      <c r="AG35" s="551"/>
      <c r="AH35" s="551">
        <v>8.9380006790161133</v>
      </c>
      <c r="AI35" s="551"/>
      <c r="AJ35" s="551"/>
      <c r="AK35" s="5">
        <v>0.51938721945762634</v>
      </c>
      <c r="AL35" s="508">
        <v>24</v>
      </c>
      <c r="AM35" s="508"/>
      <c r="AN35" s="508"/>
      <c r="AO35" s="508"/>
      <c r="AP35" s="551">
        <v>23.694002151489258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83.658454895019531</v>
      </c>
      <c r="F36" s="553"/>
      <c r="G36" s="553"/>
      <c r="H36" s="553"/>
      <c r="I36" s="553">
        <v>48.806446075439453</v>
      </c>
      <c r="J36" s="553"/>
      <c r="K36" s="508">
        <v>74.545578002929687</v>
      </c>
      <c r="L36" s="508"/>
      <c r="M36" s="508"/>
      <c r="N36" s="508">
        <v>74.155929565429687</v>
      </c>
      <c r="O36" s="508"/>
      <c r="P36" s="508"/>
      <c r="Q36" s="508"/>
      <c r="R36" s="508"/>
      <c r="S36" s="508"/>
      <c r="T36" s="3">
        <v>0.3896484375</v>
      </c>
      <c r="U36" s="508">
        <v>2.5812845230102539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6.6979994773864746</v>
      </c>
      <c r="AF36" s="551"/>
      <c r="AG36" s="551"/>
      <c r="AH36" s="551">
        <v>6.6979994773864746</v>
      </c>
      <c r="AI36" s="551"/>
      <c r="AJ36" s="551"/>
      <c r="AK36" s="5">
        <v>0.38922074963092806</v>
      </c>
      <c r="AL36" s="508">
        <v>24</v>
      </c>
      <c r="AM36" s="508"/>
      <c r="AN36" s="508"/>
      <c r="AO36" s="508"/>
      <c r="AP36" s="551">
        <v>17.937999725341797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93.609306335449219</v>
      </c>
      <c r="F37" s="553"/>
      <c r="G37" s="553"/>
      <c r="H37" s="553"/>
      <c r="I37" s="553">
        <v>49.751674652099609</v>
      </c>
      <c r="J37" s="553"/>
      <c r="K37" s="508">
        <v>60.710853576660156</v>
      </c>
      <c r="L37" s="508"/>
      <c r="M37" s="508"/>
      <c r="N37" s="508">
        <v>60.325019836425781</v>
      </c>
      <c r="O37" s="508"/>
      <c r="P37" s="508"/>
      <c r="Q37" s="508"/>
      <c r="R37" s="508"/>
      <c r="S37" s="508"/>
      <c r="T37" s="3">
        <v>0.385833740234375</v>
      </c>
      <c r="U37" s="508">
        <v>2.6946852207183838</v>
      </c>
      <c r="V37" s="508"/>
      <c r="W37" s="508"/>
      <c r="X37" s="508"/>
      <c r="Y37" s="508">
        <v>23.999444961547852</v>
      </c>
      <c r="Z37" s="508"/>
      <c r="AA37" s="508"/>
      <c r="AB37" s="508"/>
      <c r="AC37" s="508"/>
      <c r="AD37" s="508"/>
      <c r="AE37" s="551">
        <v>5.3810000419616699</v>
      </c>
      <c r="AF37" s="551"/>
      <c r="AG37" s="551"/>
      <c r="AH37" s="551">
        <v>5.3810000419616699</v>
      </c>
      <c r="AI37" s="551"/>
      <c r="AJ37" s="551"/>
      <c r="AK37" s="5">
        <v>0.31268991243839267</v>
      </c>
      <c r="AL37" s="508">
        <v>23.999444961547852</v>
      </c>
      <c r="AM37" s="508"/>
      <c r="AN37" s="508"/>
      <c r="AO37" s="508"/>
      <c r="AP37" s="551">
        <v>15.150001525878906</v>
      </c>
      <c r="AQ37" s="551"/>
      <c r="AR37" s="551"/>
      <c r="AS37" s="551"/>
      <c r="AT37" s="551"/>
      <c r="AU37" s="508">
        <v>23.999444961547852</v>
      </c>
      <c r="AV37" s="508"/>
    </row>
    <row r="38" spans="2:48" ht="14.25" customHeight="1">
      <c r="B38" s="514" t="s">
        <v>116</v>
      </c>
      <c r="C38" s="514"/>
      <c r="D38" s="514"/>
      <c r="E38" s="553">
        <v>90.158607482910156</v>
      </c>
      <c r="F38" s="553"/>
      <c r="G38" s="553"/>
      <c r="H38" s="553"/>
      <c r="I38" s="553">
        <v>49.303565979003906</v>
      </c>
      <c r="J38" s="553"/>
      <c r="K38" s="508">
        <v>64.270133972167969</v>
      </c>
      <c r="L38" s="508"/>
      <c r="M38" s="508"/>
      <c r="N38" s="508">
        <v>63.883804321289063</v>
      </c>
      <c r="O38" s="508"/>
      <c r="P38" s="508"/>
      <c r="Q38" s="508"/>
      <c r="R38" s="508"/>
      <c r="S38" s="508"/>
      <c r="T38" s="3">
        <v>0.38632965087890625</v>
      </c>
      <c r="U38" s="508">
        <v>2.6410410404205322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6.7039999961853027</v>
      </c>
      <c r="AF38" s="551"/>
      <c r="AG38" s="551"/>
      <c r="AH38" s="551">
        <v>6.7039999961853027</v>
      </c>
      <c r="AI38" s="551"/>
      <c r="AJ38" s="551"/>
      <c r="AK38" s="5">
        <v>0.38956943977832797</v>
      </c>
      <c r="AL38" s="508">
        <v>24</v>
      </c>
      <c r="AM38" s="508"/>
      <c r="AN38" s="508"/>
      <c r="AO38" s="508"/>
      <c r="AP38" s="551">
        <v>18.121002197265625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99.168182373046875</v>
      </c>
      <c r="F39" s="553"/>
      <c r="G39" s="553"/>
      <c r="H39" s="553"/>
      <c r="I39" s="553">
        <v>52.36456298828125</v>
      </c>
      <c r="J39" s="553"/>
      <c r="K39" s="508">
        <v>74.454177856445313</v>
      </c>
      <c r="L39" s="508"/>
      <c r="M39" s="508"/>
      <c r="N39" s="508">
        <v>73.975563049316406</v>
      </c>
      <c r="O39" s="508"/>
      <c r="P39" s="508"/>
      <c r="Q39" s="508"/>
      <c r="R39" s="508"/>
      <c r="S39" s="508"/>
      <c r="T39" s="3">
        <v>0.47861480712890625</v>
      </c>
      <c r="U39" s="508">
        <v>3.5225849151611328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5.9349994659423828</v>
      </c>
      <c r="AF39" s="551"/>
      <c r="AG39" s="551"/>
      <c r="AH39" s="551">
        <v>5.9349994659423828</v>
      </c>
      <c r="AI39" s="551"/>
      <c r="AJ39" s="551"/>
      <c r="AK39" s="5">
        <v>0.34488281896591189</v>
      </c>
      <c r="AL39" s="508">
        <v>24</v>
      </c>
      <c r="AM39" s="508"/>
      <c r="AN39" s="508"/>
      <c r="AO39" s="508"/>
      <c r="AP39" s="551">
        <v>16.168001174926758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99.730575561523438</v>
      </c>
      <c r="F40" s="553"/>
      <c r="G40" s="553"/>
      <c r="H40" s="553"/>
      <c r="I40" s="553">
        <v>53.443290710449219</v>
      </c>
      <c r="J40" s="553"/>
      <c r="K40" s="508">
        <v>80.689102172851563</v>
      </c>
      <c r="L40" s="508"/>
      <c r="M40" s="508"/>
      <c r="N40" s="508">
        <v>80.128440856933594</v>
      </c>
      <c r="O40" s="508"/>
      <c r="P40" s="508"/>
      <c r="Q40" s="508"/>
      <c r="R40" s="508"/>
      <c r="S40" s="508"/>
      <c r="T40" s="3">
        <v>0.56066131591796875</v>
      </c>
      <c r="U40" s="508">
        <v>3.769697904586792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5.5125002861022949</v>
      </c>
      <c r="AF40" s="551"/>
      <c r="AG40" s="551"/>
      <c r="AH40" s="551">
        <v>5.5125002861022949</v>
      </c>
      <c r="AI40" s="551"/>
      <c r="AJ40" s="551"/>
      <c r="AK40" s="5">
        <v>0.32033139162540436</v>
      </c>
      <c r="AL40" s="508">
        <v>24</v>
      </c>
      <c r="AM40" s="508"/>
      <c r="AN40" s="508"/>
      <c r="AO40" s="508"/>
      <c r="AP40" s="551">
        <v>15.651999473571777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101.07192993164062</v>
      </c>
      <c r="F41" s="553"/>
      <c r="G41" s="553"/>
      <c r="H41" s="553"/>
      <c r="I41" s="553">
        <v>53.430564880371094</v>
      </c>
      <c r="J41" s="553"/>
      <c r="K41" s="508">
        <v>80.491569519042969</v>
      </c>
      <c r="L41" s="508"/>
      <c r="M41" s="508"/>
      <c r="N41" s="508">
        <v>79.897048950195313</v>
      </c>
      <c r="O41" s="508"/>
      <c r="P41" s="508"/>
      <c r="Q41" s="508"/>
      <c r="R41" s="508"/>
      <c r="S41" s="508"/>
      <c r="T41" s="3">
        <v>0.59452056884765625</v>
      </c>
      <c r="U41" s="508">
        <v>3.8726708889007568</v>
      </c>
      <c r="V41" s="508"/>
      <c r="W41" s="508"/>
      <c r="X41" s="508"/>
      <c r="Y41" s="508">
        <v>23.999444961547852</v>
      </c>
      <c r="Z41" s="508"/>
      <c r="AA41" s="508"/>
      <c r="AB41" s="508"/>
      <c r="AC41" s="508"/>
      <c r="AD41" s="508"/>
      <c r="AE41" s="551">
        <v>6.4500007629394531</v>
      </c>
      <c r="AF41" s="551"/>
      <c r="AG41" s="551"/>
      <c r="AH41" s="551">
        <v>6.4500007629394531</v>
      </c>
      <c r="AI41" s="551"/>
      <c r="AJ41" s="551"/>
      <c r="AK41" s="5">
        <v>0.37480954433441166</v>
      </c>
      <c r="AL41" s="508">
        <v>23.999444961547852</v>
      </c>
      <c r="AM41" s="508"/>
      <c r="AN41" s="508"/>
      <c r="AO41" s="508"/>
      <c r="AP41" s="551">
        <v>18.160001754760742</v>
      </c>
      <c r="AQ41" s="551"/>
      <c r="AR41" s="551"/>
      <c r="AS41" s="551"/>
      <c r="AT41" s="551"/>
      <c r="AU41" s="508">
        <v>23.999444961547852</v>
      </c>
      <c r="AV41" s="508"/>
    </row>
    <row r="42" spans="2:48" ht="14.25" customHeight="1">
      <c r="B42" s="514" t="s">
        <v>120</v>
      </c>
      <c r="C42" s="514"/>
      <c r="D42" s="514"/>
      <c r="E42" s="553">
        <v>101.66974639892578</v>
      </c>
      <c r="F42" s="553"/>
      <c r="G42" s="553"/>
      <c r="H42" s="553"/>
      <c r="I42" s="553">
        <v>53.6439208984375</v>
      </c>
      <c r="J42" s="553"/>
      <c r="K42" s="508">
        <v>82.545814514160156</v>
      </c>
      <c r="L42" s="508"/>
      <c r="M42" s="508"/>
      <c r="N42" s="508">
        <v>81.922882080078125</v>
      </c>
      <c r="O42" s="508"/>
      <c r="P42" s="508"/>
      <c r="Q42" s="508"/>
      <c r="R42" s="508"/>
      <c r="S42" s="508"/>
      <c r="T42" s="3">
        <v>0.62293243408203125</v>
      </c>
      <c r="U42" s="508">
        <v>4.003026008605957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8.0579996109008789</v>
      </c>
      <c r="AF42" s="551"/>
      <c r="AG42" s="551"/>
      <c r="AH42" s="551">
        <v>8.0579996109008789</v>
      </c>
      <c r="AI42" s="551"/>
      <c r="AJ42" s="551"/>
      <c r="AK42" s="5">
        <v>0.46825035738945009</v>
      </c>
      <c r="AL42" s="508">
        <v>24</v>
      </c>
      <c r="AM42" s="508"/>
      <c r="AN42" s="508"/>
      <c r="AO42" s="508"/>
      <c r="AP42" s="551">
        <v>21.191001892089844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100.85260772705078</v>
      </c>
      <c r="F43" s="553"/>
      <c r="G43" s="553"/>
      <c r="H43" s="553"/>
      <c r="I43" s="553">
        <v>52.950634002685547</v>
      </c>
      <c r="J43" s="553"/>
      <c r="K43" s="508">
        <v>80.537582397460938</v>
      </c>
      <c r="L43" s="508"/>
      <c r="M43" s="508"/>
      <c r="N43" s="508">
        <v>79.933975219726563</v>
      </c>
      <c r="O43" s="508"/>
      <c r="P43" s="508"/>
      <c r="Q43" s="508"/>
      <c r="R43" s="508"/>
      <c r="S43" s="508"/>
      <c r="T43" s="3">
        <v>0.603607177734375</v>
      </c>
      <c r="U43" s="508">
        <v>3.8965237140655518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7.6435003280639648</v>
      </c>
      <c r="AF43" s="551"/>
      <c r="AG43" s="551"/>
      <c r="AH43" s="551">
        <v>7.6435003280639648</v>
      </c>
      <c r="AI43" s="551"/>
      <c r="AJ43" s="551"/>
      <c r="AK43" s="5">
        <v>0.44416380406379702</v>
      </c>
      <c r="AL43" s="508">
        <v>24</v>
      </c>
      <c r="AM43" s="508"/>
      <c r="AN43" s="508"/>
      <c r="AO43" s="508"/>
      <c r="AP43" s="551">
        <v>18.424003601074219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100.06531524658203</v>
      </c>
      <c r="F44" s="553"/>
      <c r="G44" s="553"/>
      <c r="H44" s="553"/>
      <c r="I44" s="553">
        <v>53.091522216796875</v>
      </c>
      <c r="J44" s="553"/>
      <c r="K44" s="508">
        <v>80.7169189453125</v>
      </c>
      <c r="L44" s="508"/>
      <c r="M44" s="508"/>
      <c r="N44" s="508">
        <v>80.110420227050781</v>
      </c>
      <c r="O44" s="508"/>
      <c r="P44" s="508"/>
      <c r="Q44" s="508"/>
      <c r="R44" s="508"/>
      <c r="S44" s="508"/>
      <c r="T44" s="3">
        <v>0.60649871826171875</v>
      </c>
      <c r="U44" s="508">
        <v>3.8324377536773682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6.1275005340576172</v>
      </c>
      <c r="AF44" s="551"/>
      <c r="AG44" s="551"/>
      <c r="AH44" s="551">
        <v>6.1275005340576172</v>
      </c>
      <c r="AI44" s="551"/>
      <c r="AJ44" s="551"/>
      <c r="AK44" s="5">
        <v>0.35606905603408817</v>
      </c>
      <c r="AL44" s="508">
        <v>24</v>
      </c>
      <c r="AM44" s="508"/>
      <c r="AN44" s="508"/>
      <c r="AO44" s="508"/>
      <c r="AP44" s="551">
        <v>25.501001358032227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100.307373046875</v>
      </c>
      <c r="F45" s="553"/>
      <c r="G45" s="553"/>
      <c r="H45" s="553"/>
      <c r="I45" s="553">
        <v>52.753108978271484</v>
      </c>
      <c r="J45" s="553"/>
      <c r="K45" s="508">
        <v>80.732093811035156</v>
      </c>
      <c r="L45" s="508"/>
      <c r="M45" s="508"/>
      <c r="N45" s="508">
        <v>80.120429992675781</v>
      </c>
      <c r="O45" s="508"/>
      <c r="P45" s="508"/>
      <c r="Q45" s="508"/>
      <c r="R45" s="508"/>
      <c r="S45" s="508"/>
      <c r="T45" s="3">
        <v>0.611663818359375</v>
      </c>
      <c r="U45" s="508">
        <v>3.8744456768035889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6.4704999923706055</v>
      </c>
      <c r="AF45" s="551"/>
      <c r="AG45" s="551"/>
      <c r="AH45" s="551">
        <v>6.4704999923706055</v>
      </c>
      <c r="AI45" s="551"/>
      <c r="AJ45" s="551"/>
      <c r="AK45" s="5">
        <v>0.37600075455665588</v>
      </c>
      <c r="AL45" s="508">
        <v>24</v>
      </c>
      <c r="AM45" s="508"/>
      <c r="AN45" s="508"/>
      <c r="AO45" s="508"/>
      <c r="AP45" s="551">
        <v>23.130001068115234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100.33116149902344</v>
      </c>
      <c r="F46" s="553"/>
      <c r="G46" s="553"/>
      <c r="H46" s="553"/>
      <c r="I46" s="553">
        <v>52.810737609863281</v>
      </c>
      <c r="J46" s="553"/>
      <c r="K46" s="508">
        <v>78.198043823242188</v>
      </c>
      <c r="L46" s="508"/>
      <c r="M46" s="508"/>
      <c r="N46" s="508">
        <v>77.61578369140625</v>
      </c>
      <c r="O46" s="508"/>
      <c r="P46" s="508"/>
      <c r="Q46" s="508"/>
      <c r="R46" s="508"/>
      <c r="S46" s="508"/>
      <c r="T46" s="3">
        <v>0.5822601318359375</v>
      </c>
      <c r="U46" s="508">
        <v>3.7538597583770752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6.1239995956420898</v>
      </c>
      <c r="AF46" s="551"/>
      <c r="AG46" s="551"/>
      <c r="AH46" s="551">
        <v>6.1239995956420898</v>
      </c>
      <c r="AI46" s="551"/>
      <c r="AJ46" s="551"/>
      <c r="AK46" s="5">
        <v>0.35586561650276183</v>
      </c>
      <c r="AL46" s="508">
        <v>24</v>
      </c>
      <c r="AM46" s="508"/>
      <c r="AN46" s="508"/>
      <c r="AO46" s="508"/>
      <c r="AP46" s="551">
        <v>15.647000312805176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100.13303375244141</v>
      </c>
      <c r="F47" s="553"/>
      <c r="G47" s="553"/>
      <c r="H47" s="553"/>
      <c r="I47" s="553">
        <v>52.236515045166016</v>
      </c>
      <c r="J47" s="553"/>
      <c r="K47" s="508">
        <v>75.304252624511719</v>
      </c>
      <c r="L47" s="508"/>
      <c r="M47" s="508"/>
      <c r="N47" s="508">
        <v>74.751724243164063</v>
      </c>
      <c r="O47" s="508"/>
      <c r="P47" s="508"/>
      <c r="Q47" s="508"/>
      <c r="R47" s="508"/>
      <c r="S47" s="508"/>
      <c r="T47" s="3">
        <v>0.55252838134765625</v>
      </c>
      <c r="U47" s="508">
        <v>3.6475043296813965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6.0345005989074707</v>
      </c>
      <c r="AF47" s="551"/>
      <c r="AG47" s="551"/>
      <c r="AH47" s="551">
        <v>6.0345005989074707</v>
      </c>
      <c r="AI47" s="551"/>
      <c r="AJ47" s="551"/>
      <c r="AK47" s="5">
        <v>0.35066482980251312</v>
      </c>
      <c r="AL47" s="508">
        <v>24</v>
      </c>
      <c r="AM47" s="508"/>
      <c r="AN47" s="508"/>
      <c r="AO47" s="508"/>
      <c r="AP47" s="551">
        <v>17.125001907348633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100.71725463867187</v>
      </c>
      <c r="F48" s="553"/>
      <c r="G48" s="553"/>
      <c r="H48" s="553"/>
      <c r="I48" s="553">
        <v>51.704833984375</v>
      </c>
      <c r="J48" s="553"/>
      <c r="K48" s="508">
        <v>70.567955017089844</v>
      </c>
      <c r="L48" s="508"/>
      <c r="M48" s="508"/>
      <c r="N48" s="508">
        <v>70.05572509765625</v>
      </c>
      <c r="O48" s="508"/>
      <c r="P48" s="508"/>
      <c r="Q48" s="508"/>
      <c r="R48" s="508"/>
      <c r="S48" s="508"/>
      <c r="T48" s="3">
        <v>0.51222991943359375</v>
      </c>
      <c r="U48" s="508">
        <v>3.4920642375946045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7.0829997062683105</v>
      </c>
      <c r="AF48" s="551"/>
      <c r="AG48" s="551"/>
      <c r="AH48" s="551">
        <v>7.0829997062683105</v>
      </c>
      <c r="AI48" s="551"/>
      <c r="AJ48" s="551"/>
      <c r="AK48" s="5">
        <v>0.41159311293125156</v>
      </c>
      <c r="AL48" s="508">
        <v>24</v>
      </c>
      <c r="AM48" s="508"/>
      <c r="AN48" s="508"/>
      <c r="AO48" s="508"/>
      <c r="AP48" s="551">
        <v>22.204999923706055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100.45913696289062</v>
      </c>
      <c r="F49" s="553"/>
      <c r="G49" s="553"/>
      <c r="H49" s="553"/>
      <c r="I49" s="553">
        <v>52.642524719238281</v>
      </c>
      <c r="J49" s="553"/>
      <c r="K49" s="508">
        <v>79.095039367675781</v>
      </c>
      <c r="L49" s="508"/>
      <c r="M49" s="508"/>
      <c r="N49" s="508">
        <v>78.505142211914062</v>
      </c>
      <c r="O49" s="508"/>
      <c r="P49" s="508"/>
      <c r="Q49" s="508"/>
      <c r="R49" s="508"/>
      <c r="S49" s="508"/>
      <c r="T49" s="3">
        <v>0.58989715576171875</v>
      </c>
      <c r="U49" s="508">
        <v>3.8237040042877197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8.0075006484985352</v>
      </c>
      <c r="AF49" s="551"/>
      <c r="AG49" s="551"/>
      <c r="AH49" s="551">
        <v>8.0075006484985352</v>
      </c>
      <c r="AI49" s="551"/>
      <c r="AJ49" s="551"/>
      <c r="AK49" s="5">
        <v>0.4653158626842499</v>
      </c>
      <c r="AL49" s="508">
        <v>24</v>
      </c>
      <c r="AM49" s="508"/>
      <c r="AN49" s="508"/>
      <c r="AO49" s="508"/>
      <c r="AP49" s="551">
        <v>21.637001037597656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99.736686706542969</v>
      </c>
      <c r="F50" s="553"/>
      <c r="G50" s="553"/>
      <c r="H50" s="553"/>
      <c r="I50" s="553">
        <v>53.26544189453125</v>
      </c>
      <c r="J50" s="553"/>
      <c r="K50" s="508">
        <v>81.342071533203125</v>
      </c>
      <c r="L50" s="508"/>
      <c r="M50" s="508"/>
      <c r="N50" s="508">
        <v>80.727149963378906</v>
      </c>
      <c r="O50" s="508"/>
      <c r="P50" s="508"/>
      <c r="Q50" s="508"/>
      <c r="R50" s="508"/>
      <c r="S50" s="508"/>
      <c r="T50" s="3">
        <v>0.61492156982421875</v>
      </c>
      <c r="U50" s="508">
        <v>3.8183410167694092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6.3635001182556152</v>
      </c>
      <c r="AF50" s="551"/>
      <c r="AG50" s="551"/>
      <c r="AH50" s="551">
        <v>6.3635001182556152</v>
      </c>
      <c r="AI50" s="551"/>
      <c r="AJ50" s="551"/>
      <c r="AK50" s="5">
        <v>0.36978299187183383</v>
      </c>
      <c r="AL50" s="508">
        <v>24</v>
      </c>
      <c r="AM50" s="508"/>
      <c r="AN50" s="508"/>
      <c r="AO50" s="508"/>
      <c r="AP50" s="551">
        <v>18.33799934387207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100.19300079345703</v>
      </c>
      <c r="F51" s="553"/>
      <c r="G51" s="553"/>
      <c r="H51" s="553"/>
      <c r="I51" s="553">
        <v>52.760135650634766</v>
      </c>
      <c r="J51" s="553"/>
      <c r="K51" s="508">
        <v>73.656646728515625</v>
      </c>
      <c r="L51" s="508"/>
      <c r="M51" s="508"/>
      <c r="N51" s="508">
        <v>73.101615905761719</v>
      </c>
      <c r="O51" s="508"/>
      <c r="P51" s="508"/>
      <c r="Q51" s="508"/>
      <c r="R51" s="508"/>
      <c r="S51" s="508"/>
      <c r="T51" s="3">
        <v>0.55503082275390625</v>
      </c>
      <c r="U51" s="508">
        <v>3.5228464603424072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5.4430007934570313</v>
      </c>
      <c r="AF51" s="551"/>
      <c r="AG51" s="551"/>
      <c r="AH51" s="551">
        <v>5.4430007934570313</v>
      </c>
      <c r="AI51" s="551"/>
      <c r="AJ51" s="551"/>
      <c r="AK51" s="5">
        <v>0.31629277610778811</v>
      </c>
      <c r="AL51" s="508">
        <v>24</v>
      </c>
      <c r="AM51" s="508"/>
      <c r="AN51" s="508"/>
      <c r="AO51" s="508"/>
      <c r="AP51" s="551">
        <v>15.124002456665039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73.23297119140625</v>
      </c>
      <c r="F52" s="553"/>
      <c r="G52" s="553"/>
      <c r="H52" s="553"/>
      <c r="I52" s="553">
        <v>47.016147613525391</v>
      </c>
      <c r="J52" s="553"/>
      <c r="K52" s="508">
        <v>67.581741333007813</v>
      </c>
      <c r="L52" s="508"/>
      <c r="M52" s="508"/>
      <c r="N52" s="508">
        <v>67.211898803710938</v>
      </c>
      <c r="O52" s="508"/>
      <c r="P52" s="508"/>
      <c r="Q52" s="508"/>
      <c r="R52" s="508"/>
      <c r="S52" s="508"/>
      <c r="T52" s="3">
        <v>0.369842529296875</v>
      </c>
      <c r="U52" s="508">
        <v>1.8368104696273804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6.3375005722045898</v>
      </c>
      <c r="AF52" s="551"/>
      <c r="AG52" s="551"/>
      <c r="AH52" s="551">
        <v>6.3375005722045898</v>
      </c>
      <c r="AI52" s="551"/>
      <c r="AJ52" s="551"/>
      <c r="AK52" s="5">
        <v>0.36827215825080872</v>
      </c>
      <c r="AL52" s="508">
        <v>24</v>
      </c>
      <c r="AM52" s="508"/>
      <c r="AN52" s="508"/>
      <c r="AO52" s="508"/>
      <c r="AP52" s="551">
        <v>15.421001434326172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77.323020935058594</v>
      </c>
      <c r="F53" s="553"/>
      <c r="G53" s="553"/>
      <c r="H53" s="553"/>
      <c r="I53" s="553">
        <v>47.826026916503906</v>
      </c>
      <c r="J53" s="553"/>
      <c r="K53" s="508">
        <v>80.740272521972656</v>
      </c>
      <c r="L53" s="508"/>
      <c r="M53" s="508"/>
      <c r="N53" s="508">
        <v>80.414268493652344</v>
      </c>
      <c r="O53" s="508"/>
      <c r="P53" s="508"/>
      <c r="Q53" s="508"/>
      <c r="R53" s="508"/>
      <c r="S53" s="508"/>
      <c r="T53" s="3">
        <v>0.3260040283203125</v>
      </c>
      <c r="U53" s="508">
        <v>2.3322021961212158</v>
      </c>
      <c r="V53" s="508"/>
      <c r="W53" s="508"/>
      <c r="X53" s="508"/>
      <c r="Y53" s="508">
        <v>23.999444961547852</v>
      </c>
      <c r="Z53" s="508"/>
      <c r="AA53" s="508"/>
      <c r="AB53" s="508"/>
      <c r="AC53" s="508"/>
      <c r="AD53" s="508"/>
      <c r="AE53" s="551">
        <v>6.2014999389648437</v>
      </c>
      <c r="AF53" s="551"/>
      <c r="AG53" s="551"/>
      <c r="AH53" s="551">
        <v>6.2014999389648437</v>
      </c>
      <c r="AI53" s="551"/>
      <c r="AJ53" s="551"/>
      <c r="AK53" s="5">
        <v>0.3603691614532471</v>
      </c>
      <c r="AL53" s="508">
        <v>23.999444961547852</v>
      </c>
      <c r="AM53" s="508"/>
      <c r="AN53" s="508"/>
      <c r="AO53" s="508"/>
      <c r="AP53" s="551">
        <v>23.129001617431641</v>
      </c>
      <c r="AQ53" s="551"/>
      <c r="AR53" s="551"/>
      <c r="AS53" s="551"/>
      <c r="AT53" s="551"/>
      <c r="AU53" s="508">
        <v>23.999444961547852</v>
      </c>
      <c r="AV53" s="508"/>
    </row>
    <row r="54" spans="2:48" ht="15.75" customHeight="1">
      <c r="B54" s="506" t="s">
        <v>60</v>
      </c>
      <c r="C54" s="506"/>
      <c r="D54" s="506"/>
      <c r="E54" s="552">
        <v>88.053804779052754</v>
      </c>
      <c r="F54" s="552"/>
      <c r="G54" s="552"/>
      <c r="H54" s="552"/>
      <c r="I54" s="552">
        <v>50.36610349019368</v>
      </c>
      <c r="J54" s="552"/>
      <c r="K54" s="501">
        <v>2328.9711685180664</v>
      </c>
      <c r="L54" s="501"/>
      <c r="M54" s="501"/>
      <c r="N54" s="501">
        <v>2314.7927398681641</v>
      </c>
      <c r="O54" s="501"/>
      <c r="P54" s="501"/>
      <c r="Q54" s="501"/>
      <c r="R54" s="501"/>
      <c r="S54" s="501"/>
      <c r="T54" s="4">
        <v>14.178428649902344</v>
      </c>
      <c r="U54" s="501">
        <v>88.151565402746215</v>
      </c>
      <c r="V54" s="501"/>
      <c r="W54" s="501"/>
      <c r="X54" s="501"/>
      <c r="Y54" s="500">
        <v>719.99777984619118</v>
      </c>
      <c r="Z54" s="500"/>
      <c r="AA54" s="500"/>
      <c r="AB54" s="500"/>
      <c r="AC54" s="500"/>
      <c r="AD54" s="500"/>
      <c r="AE54" s="501">
        <v>194.1405086517334</v>
      </c>
      <c r="AF54" s="501"/>
      <c r="AG54" s="501"/>
      <c r="AH54" s="501">
        <v>194.1405086517334</v>
      </c>
      <c r="AI54" s="501"/>
      <c r="AJ54" s="501"/>
      <c r="AK54" s="4">
        <v>11.281504791498186</v>
      </c>
      <c r="AL54" s="500">
        <v>719.99777984619118</v>
      </c>
      <c r="AM54" s="500"/>
      <c r="AN54" s="500"/>
      <c r="AO54" s="500"/>
      <c r="AP54" s="501">
        <v>555.27803421020508</v>
      </c>
      <c r="AQ54" s="501"/>
      <c r="AR54" s="501"/>
      <c r="AS54" s="501"/>
      <c r="AT54" s="501"/>
      <c r="AU54" s="500">
        <v>719.99777984619118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205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53539.814926624298</v>
      </c>
      <c r="G60" s="484"/>
      <c r="H60" s="484"/>
      <c r="I60" s="484"/>
      <c r="J60" s="484"/>
      <c r="K60" s="484"/>
      <c r="L60" s="484">
        <v>52604.949661493301</v>
      </c>
      <c r="M60" s="484"/>
      <c r="N60" s="484"/>
      <c r="O60" s="484"/>
      <c r="P60" s="484">
        <v>1297.5606009364128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4049.9541867375374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14647.033685445786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51210.843792676926</v>
      </c>
      <c r="G61" s="484"/>
      <c r="H61" s="484"/>
      <c r="I61" s="484"/>
      <c r="J61" s="484"/>
      <c r="K61" s="484"/>
      <c r="L61" s="484">
        <v>50290.15690612793</v>
      </c>
      <c r="M61" s="484"/>
      <c r="N61" s="484"/>
      <c r="O61" s="484"/>
      <c r="P61" s="484">
        <v>1209.4090355336666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3855.813678085804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14091.755660057068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2328.9711339473724</v>
      </c>
      <c r="G62" s="484"/>
      <c r="H62" s="484"/>
      <c r="I62" s="484"/>
      <c r="J62" s="484"/>
      <c r="K62" s="484"/>
      <c r="L62" s="484">
        <v>2314.7927553653717</v>
      </c>
      <c r="M62" s="484"/>
      <c r="N62" s="484"/>
      <c r="O62" s="484"/>
      <c r="P62" s="484">
        <v>88.151565402746215</v>
      </c>
      <c r="Q62" s="484"/>
      <c r="R62" s="484"/>
      <c r="S62" s="484"/>
      <c r="T62" s="484"/>
      <c r="U62" s="484"/>
      <c r="V62" s="484"/>
      <c r="W62" s="489">
        <v>719.99777984619118</v>
      </c>
      <c r="X62" s="489"/>
      <c r="Y62" s="489"/>
      <c r="Z62" s="489"/>
      <c r="AA62" s="489"/>
      <c r="AB62" s="489"/>
      <c r="AC62" s="489"/>
      <c r="AD62" s="489"/>
      <c r="AE62" s="489"/>
      <c r="AF62" s="484">
        <v>194.1405086517334</v>
      </c>
      <c r="AG62" s="484"/>
      <c r="AH62" s="484"/>
      <c r="AI62" s="484">
        <v>11.281504791498186</v>
      </c>
      <c r="AJ62" s="484"/>
      <c r="AK62" s="484"/>
      <c r="AL62" s="484"/>
      <c r="AM62" s="484"/>
      <c r="AN62" s="486">
        <v>719.998046875</v>
      </c>
      <c r="AO62" s="486"/>
      <c r="AP62" s="486"/>
      <c r="AQ62" s="484">
        <v>555.27802538871765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88.151565402746215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11.28150495775223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76.870060444993953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194.1405086517334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555.27802538871765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9" workbookViewId="0">
      <selection activeCell="S53" sqref="S53:U53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178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46188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179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180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178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82.020278930664063</v>
      </c>
      <c r="F23" s="513"/>
      <c r="G23" s="513"/>
      <c r="H23" s="513"/>
      <c r="I23" s="513">
        <v>53.564701080322266</v>
      </c>
      <c r="J23" s="513"/>
      <c r="K23" s="508">
        <v>189.90667724609375</v>
      </c>
      <c r="L23" s="508"/>
      <c r="M23" s="508"/>
      <c r="N23" s="508">
        <v>180.64199829101562</v>
      </c>
      <c r="O23" s="508"/>
      <c r="P23" s="508"/>
      <c r="Q23" s="508"/>
      <c r="R23" s="508"/>
      <c r="S23" s="508">
        <v>9.264678955078125</v>
      </c>
      <c r="T23" s="508"/>
      <c r="U23" s="508"/>
      <c r="V23" s="508">
        <v>5.9171595573425293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12.122489929199219</v>
      </c>
      <c r="AH23" s="509"/>
      <c r="AI23" s="509"/>
      <c r="AJ23" s="509"/>
      <c r="AK23" s="509"/>
      <c r="AL23" s="509">
        <v>0.7044378897857666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22.879501342773438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79.417304992675781</v>
      </c>
      <c r="F24" s="513"/>
      <c r="G24" s="513"/>
      <c r="H24" s="513"/>
      <c r="I24" s="513">
        <v>53.346504211425781</v>
      </c>
      <c r="J24" s="513"/>
      <c r="K24" s="508">
        <v>196.76641845703125</v>
      </c>
      <c r="L24" s="508"/>
      <c r="M24" s="508"/>
      <c r="N24" s="508">
        <v>187.76187133789062</v>
      </c>
      <c r="O24" s="508"/>
      <c r="P24" s="508"/>
      <c r="Q24" s="508"/>
      <c r="R24" s="508"/>
      <c r="S24" s="508">
        <v>9.004547119140625</v>
      </c>
      <c r="T24" s="508"/>
      <c r="U24" s="508"/>
      <c r="V24" s="508">
        <v>5.6244368553161621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13.207000732421875</v>
      </c>
      <c r="AH24" s="509"/>
      <c r="AI24" s="509"/>
      <c r="AJ24" s="509"/>
      <c r="AK24" s="509"/>
      <c r="AL24" s="509">
        <v>0.76745881256103521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22.214998245239258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68.024948120117187</v>
      </c>
      <c r="F25" s="513"/>
      <c r="G25" s="513"/>
      <c r="H25" s="513"/>
      <c r="I25" s="513">
        <v>50.373710632324219</v>
      </c>
      <c r="J25" s="513"/>
      <c r="K25" s="508">
        <v>212.04241943359375</v>
      </c>
      <c r="L25" s="508"/>
      <c r="M25" s="508"/>
      <c r="N25" s="508">
        <v>203.52168273925781</v>
      </c>
      <c r="O25" s="508"/>
      <c r="P25" s="508"/>
      <c r="Q25" s="508"/>
      <c r="R25" s="508"/>
      <c r="S25" s="508">
        <v>8.5207366943359375</v>
      </c>
      <c r="T25" s="508"/>
      <c r="U25" s="508"/>
      <c r="V25" s="508">
        <v>4.1862058639526367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13.464515686035156</v>
      </c>
      <c r="AH25" s="509"/>
      <c r="AI25" s="509"/>
      <c r="AJ25" s="509"/>
      <c r="AK25" s="509"/>
      <c r="AL25" s="509">
        <v>0.78242300651550301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22.580997467041016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69.319381713867188</v>
      </c>
      <c r="F26" s="513"/>
      <c r="G26" s="513"/>
      <c r="H26" s="513"/>
      <c r="I26" s="513">
        <v>51.479427337646484</v>
      </c>
      <c r="J26" s="513"/>
      <c r="K26" s="508">
        <v>218.21147155761719</v>
      </c>
      <c r="L26" s="508"/>
      <c r="M26" s="508"/>
      <c r="N26" s="508">
        <v>208.7938232421875</v>
      </c>
      <c r="O26" s="508"/>
      <c r="P26" s="508"/>
      <c r="Q26" s="508"/>
      <c r="R26" s="508"/>
      <c r="S26" s="508">
        <v>9.4176483154296875</v>
      </c>
      <c r="T26" s="508"/>
      <c r="U26" s="508"/>
      <c r="V26" s="508">
        <v>4.3927383422851563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14.199989318847656</v>
      </c>
      <c r="AH26" s="509"/>
      <c r="AI26" s="509"/>
      <c r="AJ26" s="509"/>
      <c r="AK26" s="509"/>
      <c r="AL26" s="509">
        <v>0.8251613793182373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26.257495880126953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73.25946044921875</v>
      </c>
      <c r="F27" s="513"/>
      <c r="G27" s="513"/>
      <c r="H27" s="513"/>
      <c r="I27" s="513">
        <v>51.152088165283203</v>
      </c>
      <c r="J27" s="513"/>
      <c r="K27" s="508">
        <v>198.39077758789062</v>
      </c>
      <c r="L27" s="508"/>
      <c r="M27" s="508"/>
      <c r="N27" s="508">
        <v>186.45616149902344</v>
      </c>
      <c r="O27" s="508"/>
      <c r="P27" s="508"/>
      <c r="Q27" s="508"/>
      <c r="R27" s="508"/>
      <c r="S27" s="508">
        <v>11.934616088867188</v>
      </c>
      <c r="T27" s="508"/>
      <c r="U27" s="508"/>
      <c r="V27" s="508">
        <v>5.0114312171936035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16.128501892089844</v>
      </c>
      <c r="AH27" s="509"/>
      <c r="AI27" s="509"/>
      <c r="AJ27" s="509"/>
      <c r="AK27" s="509"/>
      <c r="AL27" s="509">
        <v>0.93722724494934084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28.8489990234375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73.782455444335937</v>
      </c>
      <c r="F28" s="513"/>
      <c r="G28" s="513"/>
      <c r="H28" s="513"/>
      <c r="I28" s="513">
        <v>49.820541381835938</v>
      </c>
      <c r="J28" s="513"/>
      <c r="K28" s="508">
        <v>170.92367553710937</v>
      </c>
      <c r="L28" s="508"/>
      <c r="M28" s="508"/>
      <c r="N28" s="508">
        <v>161.63815307617187</v>
      </c>
      <c r="O28" s="508"/>
      <c r="P28" s="508"/>
      <c r="Q28" s="508"/>
      <c r="R28" s="508"/>
      <c r="S28" s="508">
        <v>9.2855224609375</v>
      </c>
      <c r="T28" s="508"/>
      <c r="U28" s="508"/>
      <c r="V28" s="508">
        <v>4.5715446472167969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12.76300048828125</v>
      </c>
      <c r="AH28" s="509"/>
      <c r="AI28" s="509"/>
      <c r="AJ28" s="509"/>
      <c r="AK28" s="509"/>
      <c r="AL28" s="509">
        <v>0.74165795837402348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24.155498504638672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77.131881713867188</v>
      </c>
      <c r="F29" s="513"/>
      <c r="G29" s="513"/>
      <c r="H29" s="513"/>
      <c r="I29" s="513">
        <v>52.845325469970703</v>
      </c>
      <c r="J29" s="513"/>
      <c r="K29" s="508">
        <v>204.39823913574219</v>
      </c>
      <c r="L29" s="508"/>
      <c r="M29" s="508"/>
      <c r="N29" s="508">
        <v>195.6717529296875</v>
      </c>
      <c r="O29" s="508"/>
      <c r="P29" s="508"/>
      <c r="Q29" s="508"/>
      <c r="R29" s="508"/>
      <c r="S29" s="508">
        <v>8.7264862060546875</v>
      </c>
      <c r="T29" s="508"/>
      <c r="U29" s="508"/>
      <c r="V29" s="508">
        <v>5.4415526390075684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12.954010009765625</v>
      </c>
      <c r="AH29" s="509"/>
      <c r="AI29" s="509"/>
      <c r="AJ29" s="509"/>
      <c r="AK29" s="509"/>
      <c r="AL29" s="509">
        <v>0.75275752166748044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22.104499816894531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77.698860168457031</v>
      </c>
      <c r="F30" s="513"/>
      <c r="G30" s="513"/>
      <c r="H30" s="513"/>
      <c r="I30" s="513">
        <v>52.698505401611328</v>
      </c>
      <c r="J30" s="513"/>
      <c r="K30" s="508">
        <v>198.66400146484375</v>
      </c>
      <c r="L30" s="508"/>
      <c r="M30" s="508"/>
      <c r="N30" s="508">
        <v>189.51463317871094</v>
      </c>
      <c r="O30" s="508"/>
      <c r="P30" s="508"/>
      <c r="Q30" s="508"/>
      <c r="R30" s="508"/>
      <c r="S30" s="508">
        <v>9.1493682861328125</v>
      </c>
      <c r="T30" s="508"/>
      <c r="U30" s="508"/>
      <c r="V30" s="508">
        <v>5.4649462699890137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13.592498779296875</v>
      </c>
      <c r="AH30" s="509"/>
      <c r="AI30" s="509"/>
      <c r="AJ30" s="509"/>
      <c r="AK30" s="509"/>
      <c r="AL30" s="509">
        <v>0.78986010406494145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23.685997009277344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76.59783935546875</v>
      </c>
      <c r="F31" s="513"/>
      <c r="G31" s="513"/>
      <c r="H31" s="513"/>
      <c r="I31" s="513">
        <v>51.183307647705078</v>
      </c>
      <c r="J31" s="513"/>
      <c r="K31" s="508">
        <v>173.50991821289062</v>
      </c>
      <c r="L31" s="508"/>
      <c r="M31" s="508"/>
      <c r="N31" s="508">
        <v>163.82958984375</v>
      </c>
      <c r="O31" s="508"/>
      <c r="P31" s="508"/>
      <c r="Q31" s="508"/>
      <c r="R31" s="508"/>
      <c r="S31" s="508">
        <v>9.680328369140625</v>
      </c>
      <c r="T31" s="508"/>
      <c r="U31" s="508"/>
      <c r="V31" s="508">
        <v>4.9191131591796875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13.753509521484375</v>
      </c>
      <c r="AH31" s="509"/>
      <c r="AI31" s="509"/>
      <c r="AJ31" s="509"/>
      <c r="AK31" s="509"/>
      <c r="AL31" s="509">
        <v>0.79921643829345701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22.527996063232422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70.314674377441406</v>
      </c>
      <c r="F32" s="513"/>
      <c r="G32" s="513"/>
      <c r="H32" s="513"/>
      <c r="I32" s="513">
        <v>48.416118621826172</v>
      </c>
      <c r="J32" s="513"/>
      <c r="K32" s="508">
        <v>165.39895629882813</v>
      </c>
      <c r="L32" s="508"/>
      <c r="M32" s="508"/>
      <c r="N32" s="508">
        <v>156.90835571289062</v>
      </c>
      <c r="O32" s="508"/>
      <c r="P32" s="508"/>
      <c r="Q32" s="508"/>
      <c r="R32" s="508"/>
      <c r="S32" s="508">
        <v>8.4906005859375</v>
      </c>
      <c r="T32" s="508"/>
      <c r="U32" s="508"/>
      <c r="V32" s="508">
        <v>4.0449018478393555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12.308494567871094</v>
      </c>
      <c r="AH32" s="509"/>
      <c r="AI32" s="509"/>
      <c r="AJ32" s="509"/>
      <c r="AK32" s="509"/>
      <c r="AL32" s="509">
        <v>0.71524661933898925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21.444496154785156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71.28759765625</v>
      </c>
      <c r="F33" s="513"/>
      <c r="G33" s="513"/>
      <c r="H33" s="513"/>
      <c r="I33" s="513">
        <v>51.125686645507813</v>
      </c>
      <c r="J33" s="513"/>
      <c r="K33" s="508">
        <v>212.25639343261719</v>
      </c>
      <c r="L33" s="508"/>
      <c r="M33" s="508"/>
      <c r="N33" s="508">
        <v>201.1192626953125</v>
      </c>
      <c r="O33" s="508"/>
      <c r="P33" s="508"/>
      <c r="Q33" s="508"/>
      <c r="R33" s="508"/>
      <c r="S33" s="508">
        <v>11.137130737304687</v>
      </c>
      <c r="T33" s="508"/>
      <c r="U33" s="508"/>
      <c r="V33" s="508">
        <v>4.8643722534179687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16.014472961425781</v>
      </c>
      <c r="AH33" s="509"/>
      <c r="AI33" s="509"/>
      <c r="AJ33" s="509"/>
      <c r="AK33" s="509"/>
      <c r="AL33" s="509">
        <v>0.93060102378845222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28.338499069213867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72.240013122558594</v>
      </c>
      <c r="F34" s="513"/>
      <c r="G34" s="513"/>
      <c r="H34" s="513"/>
      <c r="I34" s="513">
        <v>50.577262878417969</v>
      </c>
      <c r="J34" s="513"/>
      <c r="K34" s="508">
        <v>188.32087707519531</v>
      </c>
      <c r="L34" s="508"/>
      <c r="M34" s="508"/>
      <c r="N34" s="508">
        <v>176.80894470214844</v>
      </c>
      <c r="O34" s="508"/>
      <c r="P34" s="508"/>
      <c r="Q34" s="508"/>
      <c r="R34" s="508"/>
      <c r="S34" s="508">
        <v>11.511932373046875</v>
      </c>
      <c r="T34" s="508"/>
      <c r="U34" s="508"/>
      <c r="V34" s="508">
        <v>4.6763057708740234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15.805496215820313</v>
      </c>
      <c r="AH34" s="509"/>
      <c r="AI34" s="509"/>
      <c r="AJ34" s="509"/>
      <c r="AK34" s="509"/>
      <c r="AL34" s="509">
        <v>0.91845738510131836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28.708498001098633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80.132926940917969</v>
      </c>
      <c r="F35" s="513"/>
      <c r="G35" s="513"/>
      <c r="H35" s="513"/>
      <c r="I35" s="513">
        <v>52.401302337646484</v>
      </c>
      <c r="J35" s="513"/>
      <c r="K35" s="508">
        <v>186.10191345214844</v>
      </c>
      <c r="L35" s="508"/>
      <c r="M35" s="508"/>
      <c r="N35" s="508">
        <v>176.0887451171875</v>
      </c>
      <c r="O35" s="508"/>
      <c r="P35" s="508"/>
      <c r="Q35" s="508"/>
      <c r="R35" s="508"/>
      <c r="S35" s="508">
        <v>10.013168334960937</v>
      </c>
      <c r="T35" s="508"/>
      <c r="U35" s="508"/>
      <c r="V35" s="508">
        <v>5.6937885284423828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13.715492248535156</v>
      </c>
      <c r="AH35" s="509"/>
      <c r="AI35" s="509"/>
      <c r="AJ35" s="509"/>
      <c r="AK35" s="509"/>
      <c r="AL35" s="509">
        <v>0.79700725456237798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23.476999282836914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91.114501953125</v>
      </c>
      <c r="F36" s="513"/>
      <c r="G36" s="513"/>
      <c r="H36" s="513"/>
      <c r="I36" s="513">
        <v>55.100620269775391</v>
      </c>
      <c r="J36" s="513"/>
      <c r="K36" s="508">
        <v>168.676025390625</v>
      </c>
      <c r="L36" s="508"/>
      <c r="M36" s="508"/>
      <c r="N36" s="508">
        <v>159.43904113769531</v>
      </c>
      <c r="O36" s="508"/>
      <c r="P36" s="508"/>
      <c r="Q36" s="508"/>
      <c r="R36" s="508"/>
      <c r="S36" s="508">
        <v>9.2369842529296875</v>
      </c>
      <c r="T36" s="508"/>
      <c r="U36" s="508"/>
      <c r="V36" s="508">
        <v>6.6022276878356934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13.13348388671875</v>
      </c>
      <c r="AH36" s="509"/>
      <c r="AI36" s="509"/>
      <c r="AJ36" s="509"/>
      <c r="AK36" s="509"/>
      <c r="AL36" s="509">
        <v>0.76318674865722658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21.472497940063477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86.605995178222656</v>
      </c>
      <c r="F37" s="513"/>
      <c r="G37" s="513"/>
      <c r="H37" s="513"/>
      <c r="I37" s="513">
        <v>53.197196960449219</v>
      </c>
      <c r="J37" s="513"/>
      <c r="K37" s="508">
        <v>160.65766906738281</v>
      </c>
      <c r="L37" s="508"/>
      <c r="M37" s="508"/>
      <c r="N37" s="508">
        <v>151.47697448730469</v>
      </c>
      <c r="O37" s="508"/>
      <c r="P37" s="508"/>
      <c r="Q37" s="508"/>
      <c r="R37" s="508"/>
      <c r="S37" s="508">
        <v>9.180694580078125</v>
      </c>
      <c r="T37" s="508"/>
      <c r="U37" s="508"/>
      <c r="V37" s="508">
        <v>5.8701996803283691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12.295494079589844</v>
      </c>
      <c r="AH37" s="509"/>
      <c r="AI37" s="509"/>
      <c r="AJ37" s="509"/>
      <c r="AK37" s="509"/>
      <c r="AL37" s="509">
        <v>0.7144911609649659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22.290498733520508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95.501739501953125</v>
      </c>
      <c r="F38" s="513"/>
      <c r="G38" s="513"/>
      <c r="H38" s="513"/>
      <c r="I38" s="513">
        <v>56.689765930175781</v>
      </c>
      <c r="J38" s="513"/>
      <c r="K38" s="508">
        <v>174.067138671875</v>
      </c>
      <c r="L38" s="508"/>
      <c r="M38" s="508"/>
      <c r="N38" s="508">
        <v>165.21968078613281</v>
      </c>
      <c r="O38" s="508"/>
      <c r="P38" s="508"/>
      <c r="Q38" s="508"/>
      <c r="R38" s="508"/>
      <c r="S38" s="508">
        <v>8.8474578857421875</v>
      </c>
      <c r="T38" s="508"/>
      <c r="U38" s="508"/>
      <c r="V38" s="508">
        <v>7.2733097076416016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12.363502502441406</v>
      </c>
      <c r="AH38" s="509"/>
      <c r="AI38" s="509"/>
      <c r="AJ38" s="509"/>
      <c r="AK38" s="509"/>
      <c r="AL38" s="509">
        <v>0.71844313041687013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22.068500518798828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95.962272644042969</v>
      </c>
      <c r="F39" s="513"/>
      <c r="G39" s="513"/>
      <c r="H39" s="513"/>
      <c r="I39" s="513">
        <v>55.307518005371094</v>
      </c>
      <c r="J39" s="513"/>
      <c r="K39" s="508">
        <v>165.73039245605469</v>
      </c>
      <c r="L39" s="508"/>
      <c r="M39" s="508"/>
      <c r="N39" s="508">
        <v>155.71551513671875</v>
      </c>
      <c r="O39" s="508"/>
      <c r="P39" s="508"/>
      <c r="Q39" s="508"/>
      <c r="R39" s="508"/>
      <c r="S39" s="508">
        <v>10.014877319335937</v>
      </c>
      <c r="T39" s="508"/>
      <c r="U39" s="508"/>
      <c r="V39" s="508">
        <v>7.3134942054748535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12.888511657714844</v>
      </c>
      <c r="AH39" s="509"/>
      <c r="AI39" s="509"/>
      <c r="AJ39" s="509"/>
      <c r="AK39" s="509"/>
      <c r="AL39" s="509">
        <v>0.74895141242980956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23.631500244140625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97.087593078613281</v>
      </c>
      <c r="F40" s="513"/>
      <c r="G40" s="513"/>
      <c r="H40" s="513"/>
      <c r="I40" s="513">
        <v>55.0439453125</v>
      </c>
      <c r="J40" s="513"/>
      <c r="K40" s="508">
        <v>166.79745483398437</v>
      </c>
      <c r="L40" s="508"/>
      <c r="M40" s="508"/>
      <c r="N40" s="508">
        <v>154.38320922851562</v>
      </c>
      <c r="O40" s="508"/>
      <c r="P40" s="508"/>
      <c r="Q40" s="508"/>
      <c r="R40" s="508"/>
      <c r="S40" s="508">
        <v>12.41424560546875</v>
      </c>
      <c r="T40" s="508"/>
      <c r="U40" s="508"/>
      <c r="V40" s="508">
        <v>7.7191171646118164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15.238014221191406</v>
      </c>
      <c r="AH40" s="509"/>
      <c r="AI40" s="509"/>
      <c r="AJ40" s="509"/>
      <c r="AK40" s="509"/>
      <c r="AL40" s="509">
        <v>0.88548100639343263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27.770998001098633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97.754852294921875</v>
      </c>
      <c r="F41" s="513"/>
      <c r="G41" s="513"/>
      <c r="H41" s="513"/>
      <c r="I41" s="513">
        <v>55.723133087158203</v>
      </c>
      <c r="J41" s="513"/>
      <c r="K41" s="508">
        <v>170.50526428222656</v>
      </c>
      <c r="L41" s="508"/>
      <c r="M41" s="508"/>
      <c r="N41" s="508">
        <v>157.84982299804687</v>
      </c>
      <c r="O41" s="508"/>
      <c r="P41" s="508"/>
      <c r="Q41" s="508"/>
      <c r="R41" s="508"/>
      <c r="S41" s="508">
        <v>12.655441284179688</v>
      </c>
      <c r="T41" s="508"/>
      <c r="U41" s="508"/>
      <c r="V41" s="508">
        <v>7.8959145545959473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15.697502136230469</v>
      </c>
      <c r="AH41" s="509"/>
      <c r="AI41" s="509"/>
      <c r="AJ41" s="509"/>
      <c r="AK41" s="509"/>
      <c r="AL41" s="509">
        <v>0.91218184913635258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27.333501815795898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97.021980285644531</v>
      </c>
      <c r="F42" s="513"/>
      <c r="G42" s="513"/>
      <c r="H42" s="513"/>
      <c r="I42" s="513">
        <v>54.944049835205078</v>
      </c>
      <c r="J42" s="513"/>
      <c r="K42" s="508">
        <v>166.09730529785156</v>
      </c>
      <c r="L42" s="508"/>
      <c r="M42" s="508"/>
      <c r="N42" s="508">
        <v>155.60643005371094</v>
      </c>
      <c r="O42" s="508"/>
      <c r="P42" s="508"/>
      <c r="Q42" s="508"/>
      <c r="R42" s="508"/>
      <c r="S42" s="508">
        <v>10.490875244140625</v>
      </c>
      <c r="T42" s="508"/>
      <c r="U42" s="508"/>
      <c r="V42" s="508">
        <v>7.5881638526916504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13.420997619628906</v>
      </c>
      <c r="AH42" s="509"/>
      <c r="AI42" s="509"/>
      <c r="AJ42" s="509"/>
      <c r="AK42" s="509"/>
      <c r="AL42" s="509">
        <v>0.77989417167663577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23.040996551513672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96.4276123046875</v>
      </c>
      <c r="F43" s="513"/>
      <c r="G43" s="513"/>
      <c r="H43" s="513"/>
      <c r="I43" s="513">
        <v>54.625328063964844</v>
      </c>
      <c r="J43" s="513"/>
      <c r="K43" s="508">
        <v>166.02000427246094</v>
      </c>
      <c r="L43" s="508"/>
      <c r="M43" s="508"/>
      <c r="N43" s="508">
        <v>155.55471801757812</v>
      </c>
      <c r="O43" s="508"/>
      <c r="P43" s="508"/>
      <c r="Q43" s="508"/>
      <c r="R43" s="508"/>
      <c r="S43" s="508">
        <v>10.465286254882812</v>
      </c>
      <c r="T43" s="508"/>
      <c r="U43" s="508"/>
      <c r="V43" s="508">
        <v>7.5338430404663086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13.665008544921875</v>
      </c>
      <c r="AH43" s="509"/>
      <c r="AI43" s="509"/>
      <c r="AJ43" s="509"/>
      <c r="AK43" s="509"/>
      <c r="AL43" s="509">
        <v>0.79407364654541013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23.173999786376953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96.475654602050781</v>
      </c>
      <c r="F44" s="513"/>
      <c r="G44" s="513"/>
      <c r="H44" s="513"/>
      <c r="I44" s="513">
        <v>54.400382995605469</v>
      </c>
      <c r="J44" s="513"/>
      <c r="K44" s="508">
        <v>165.936767578125</v>
      </c>
      <c r="L44" s="508"/>
      <c r="M44" s="508"/>
      <c r="N44" s="508">
        <v>155.39007568359375</v>
      </c>
      <c r="O44" s="508"/>
      <c r="P44" s="508"/>
      <c r="Q44" s="508"/>
      <c r="R44" s="508"/>
      <c r="S44" s="508">
        <v>10.54669189453125</v>
      </c>
      <c r="T44" s="508"/>
      <c r="U44" s="508"/>
      <c r="V44" s="508">
        <v>7.5778841972351074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13.726493835449219</v>
      </c>
      <c r="AH44" s="509"/>
      <c r="AI44" s="509"/>
      <c r="AJ44" s="509"/>
      <c r="AK44" s="509"/>
      <c r="AL44" s="509">
        <v>0.79764655677795415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21.509000778198242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96.862632751464844</v>
      </c>
      <c r="F45" s="513"/>
      <c r="G45" s="513"/>
      <c r="H45" s="513"/>
      <c r="I45" s="513">
        <v>58.044651031494141</v>
      </c>
      <c r="J45" s="513"/>
      <c r="K45" s="508">
        <v>187.52333068847656</v>
      </c>
      <c r="L45" s="508"/>
      <c r="M45" s="508"/>
      <c r="N45" s="508">
        <v>179.76687622070312</v>
      </c>
      <c r="O45" s="508"/>
      <c r="P45" s="508"/>
      <c r="Q45" s="508"/>
      <c r="R45" s="508"/>
      <c r="S45" s="508">
        <v>7.7564544677734375</v>
      </c>
      <c r="T45" s="508"/>
      <c r="U45" s="508"/>
      <c r="V45" s="508">
        <v>7.754549503326416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11.467002868652344</v>
      </c>
      <c r="AH45" s="509"/>
      <c r="AI45" s="509"/>
      <c r="AJ45" s="509"/>
      <c r="AK45" s="509"/>
      <c r="AL45" s="509">
        <v>0.66634753669738767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21.360998153686523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96.727973937988281</v>
      </c>
      <c r="F46" s="513"/>
      <c r="G46" s="513"/>
      <c r="H46" s="513"/>
      <c r="I46" s="513">
        <v>58.483406066894531</v>
      </c>
      <c r="J46" s="513"/>
      <c r="K46" s="508">
        <v>189.63417053222656</v>
      </c>
      <c r="L46" s="508"/>
      <c r="M46" s="508"/>
      <c r="N46" s="508">
        <v>181.68489074707031</v>
      </c>
      <c r="O46" s="508"/>
      <c r="P46" s="508"/>
      <c r="Q46" s="508"/>
      <c r="R46" s="508"/>
      <c r="S46" s="508">
        <v>7.94927978515625</v>
      </c>
      <c r="T46" s="508"/>
      <c r="U46" s="508"/>
      <c r="V46" s="508">
        <v>7.7426548004150391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11.698974609375</v>
      </c>
      <c r="AH46" s="509"/>
      <c r="AI46" s="509"/>
      <c r="AJ46" s="509"/>
      <c r="AK46" s="509"/>
      <c r="AL46" s="509">
        <v>0.67982741455078122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21.466997146606445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97.367759704589844</v>
      </c>
      <c r="F47" s="513"/>
      <c r="G47" s="513"/>
      <c r="H47" s="513"/>
      <c r="I47" s="513">
        <v>59.502201080322266</v>
      </c>
      <c r="J47" s="513"/>
      <c r="K47" s="508">
        <v>196.410888671875</v>
      </c>
      <c r="L47" s="508"/>
      <c r="M47" s="508"/>
      <c r="N47" s="508">
        <v>186.66763305664062</v>
      </c>
      <c r="O47" s="508"/>
      <c r="P47" s="508"/>
      <c r="Q47" s="508"/>
      <c r="R47" s="508"/>
      <c r="S47" s="508">
        <v>9.743255615234375</v>
      </c>
      <c r="T47" s="508"/>
      <c r="U47" s="508"/>
      <c r="V47" s="508">
        <v>8.0439529418945313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13.642997741699219</v>
      </c>
      <c r="AH47" s="509"/>
      <c r="AI47" s="509"/>
      <c r="AJ47" s="509"/>
      <c r="AK47" s="509"/>
      <c r="AL47" s="509">
        <v>0.79279459877014158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26.867498397827148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96.981033325195313</v>
      </c>
      <c r="F48" s="513"/>
      <c r="G48" s="513"/>
      <c r="H48" s="513"/>
      <c r="I48" s="513">
        <v>58.271282196044922</v>
      </c>
      <c r="J48" s="513"/>
      <c r="K48" s="508">
        <v>184.27873229980469</v>
      </c>
      <c r="L48" s="508"/>
      <c r="M48" s="508"/>
      <c r="N48" s="508">
        <v>172.46771240234375</v>
      </c>
      <c r="O48" s="508"/>
      <c r="P48" s="508"/>
      <c r="Q48" s="508"/>
      <c r="R48" s="508"/>
      <c r="S48" s="508">
        <v>11.811019897460937</v>
      </c>
      <c r="T48" s="508"/>
      <c r="U48" s="508"/>
      <c r="V48" s="508">
        <v>7.8468971252441406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15.667503356933594</v>
      </c>
      <c r="AH48" s="509"/>
      <c r="AI48" s="509"/>
      <c r="AJ48" s="509"/>
      <c r="AK48" s="509"/>
      <c r="AL48" s="509">
        <v>0.91043862007141119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29.311494827270508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96.272926330566406</v>
      </c>
      <c r="F49" s="513"/>
      <c r="G49" s="513"/>
      <c r="H49" s="513"/>
      <c r="I49" s="513">
        <v>57.149665832519531</v>
      </c>
      <c r="J49" s="513"/>
      <c r="K49" s="508">
        <v>175.27140808105469</v>
      </c>
      <c r="L49" s="508"/>
      <c r="M49" s="508"/>
      <c r="N49" s="508">
        <v>166.17460632324219</v>
      </c>
      <c r="O49" s="508"/>
      <c r="P49" s="508"/>
      <c r="Q49" s="508"/>
      <c r="R49" s="508"/>
      <c r="S49" s="508">
        <v>9.0968017578125</v>
      </c>
      <c r="T49" s="508"/>
      <c r="U49" s="508"/>
      <c r="V49" s="508">
        <v>7.4002804756164551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12.915504455566406</v>
      </c>
      <c r="AH49" s="509"/>
      <c r="AI49" s="509"/>
      <c r="AJ49" s="509"/>
      <c r="AK49" s="509"/>
      <c r="AL49" s="509">
        <v>0.75051996391296394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23.855995178222656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96.721260070800781</v>
      </c>
      <c r="F50" s="513"/>
      <c r="G50" s="513"/>
      <c r="H50" s="513"/>
      <c r="I50" s="513">
        <v>58.11187744140625</v>
      </c>
      <c r="J50" s="513"/>
      <c r="K50" s="508">
        <v>181.47456359863281</v>
      </c>
      <c r="L50" s="508"/>
      <c r="M50" s="508"/>
      <c r="N50" s="508">
        <v>172.91073608398437</v>
      </c>
      <c r="O50" s="508"/>
      <c r="P50" s="508"/>
      <c r="Q50" s="508"/>
      <c r="R50" s="508"/>
      <c r="S50" s="508">
        <v>8.5638275146484375</v>
      </c>
      <c r="T50" s="508"/>
      <c r="U50" s="508"/>
      <c r="V50" s="508">
        <v>7.5286822319030762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12.520004272460937</v>
      </c>
      <c r="AH50" s="509"/>
      <c r="AI50" s="509"/>
      <c r="AJ50" s="509"/>
      <c r="AK50" s="509"/>
      <c r="AL50" s="509">
        <v>0.72753744827270506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23.855995178222656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74.982917785644531</v>
      </c>
      <c r="F51" s="513"/>
      <c r="G51" s="513"/>
      <c r="H51" s="513"/>
      <c r="I51" s="513">
        <v>48.756004333496094</v>
      </c>
      <c r="J51" s="513"/>
      <c r="K51" s="508">
        <v>162.71528625488281</v>
      </c>
      <c r="L51" s="508"/>
      <c r="M51" s="508"/>
      <c r="N51" s="508">
        <v>153.24916076660156</v>
      </c>
      <c r="O51" s="508"/>
      <c r="P51" s="508"/>
      <c r="Q51" s="508"/>
      <c r="R51" s="508"/>
      <c r="S51" s="508">
        <v>9.46612548828125</v>
      </c>
      <c r="T51" s="508"/>
      <c r="U51" s="508"/>
      <c r="V51" s="508">
        <v>4.7074694633483887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12.64849853515625</v>
      </c>
      <c r="AH51" s="509"/>
      <c r="AI51" s="509"/>
      <c r="AJ51" s="509"/>
      <c r="AK51" s="509"/>
      <c r="AL51" s="509">
        <v>0.73500424987792967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21.293498992919922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74.789451599121094</v>
      </c>
      <c r="F52" s="513"/>
      <c r="G52" s="513"/>
      <c r="H52" s="513"/>
      <c r="I52" s="513">
        <v>52.791690826416016</v>
      </c>
      <c r="J52" s="513"/>
      <c r="K52" s="508">
        <v>210.26943969726562</v>
      </c>
      <c r="L52" s="508"/>
      <c r="M52" s="508"/>
      <c r="N52" s="508">
        <v>202.31069946289062</v>
      </c>
      <c r="O52" s="508"/>
      <c r="P52" s="508"/>
      <c r="Q52" s="508"/>
      <c r="R52" s="508"/>
      <c r="S52" s="508">
        <v>7.958740234375</v>
      </c>
      <c r="T52" s="508"/>
      <c r="U52" s="508"/>
      <c r="V52" s="508">
        <v>5.0561442375183105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6.1024856567382813</v>
      </c>
      <c r="AH52" s="509"/>
      <c r="AI52" s="509"/>
      <c r="AJ52" s="509"/>
      <c r="AK52" s="509"/>
      <c r="AL52" s="509">
        <v>0.35461544151306151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22.472497940063477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85.196192677815745</v>
      </c>
      <c r="F53" s="507"/>
      <c r="G53" s="507"/>
      <c r="H53" s="507"/>
      <c r="I53" s="507">
        <v>53.837573369344071</v>
      </c>
      <c r="J53" s="507"/>
      <c r="K53" s="501">
        <v>5506.957580566409</v>
      </c>
      <c r="L53" s="501"/>
      <c r="M53" s="501"/>
      <c r="N53" s="501">
        <v>5214.6227569580115</v>
      </c>
      <c r="O53" s="501"/>
      <c r="P53" s="501"/>
      <c r="Q53" s="501"/>
      <c r="R53" s="501"/>
      <c r="S53" s="501">
        <v>292.33482360839838</v>
      </c>
      <c r="T53" s="501"/>
      <c r="U53" s="501"/>
      <c r="V53" s="501">
        <v>186.26343470811844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399.11937618255615</v>
      </c>
      <c r="AH53" s="501"/>
      <c r="AI53" s="501"/>
      <c r="AJ53" s="501"/>
      <c r="AK53" s="501">
        <v>23.192826949968339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720.0000781416893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178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62279.323300361633</v>
      </c>
      <c r="G59" s="484"/>
      <c r="H59" s="484"/>
      <c r="I59" s="484"/>
      <c r="J59" s="484"/>
      <c r="K59" s="484"/>
      <c r="L59" s="484">
        <v>57020.633177757263</v>
      </c>
      <c r="M59" s="484"/>
      <c r="N59" s="484"/>
      <c r="O59" s="484"/>
      <c r="P59" s="484"/>
      <c r="Q59" s="484">
        <v>1706.9109089374542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39406.243028640747</v>
      </c>
      <c r="AE59" s="484"/>
      <c r="AF59" s="484"/>
      <c r="AG59" s="484"/>
      <c r="AH59" s="484"/>
      <c r="AI59" s="484">
        <v>34046.674247503281</v>
      </c>
      <c r="AJ59" s="484"/>
      <c r="AK59" s="484"/>
      <c r="AL59" s="484"/>
      <c r="AM59" s="484">
        <v>5359.5687811374664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15296.919061660767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56772.364274978638</v>
      </c>
      <c r="G60" s="484"/>
      <c r="H60" s="484"/>
      <c r="I60" s="484"/>
      <c r="J60" s="484"/>
      <c r="K60" s="484"/>
      <c r="L60" s="484">
        <v>51806.011916637421</v>
      </c>
      <c r="M60" s="484"/>
      <c r="N60" s="484"/>
      <c r="O60" s="484"/>
      <c r="P60" s="484"/>
      <c r="Q60" s="484">
        <v>1520.6474742293358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36606.578433990479</v>
      </c>
      <c r="AE60" s="484"/>
      <c r="AF60" s="484"/>
      <c r="AG60" s="484"/>
      <c r="AH60" s="484"/>
      <c r="AI60" s="484">
        <v>31646.129029035568</v>
      </c>
      <c r="AJ60" s="484"/>
      <c r="AK60" s="484"/>
      <c r="AL60" s="484"/>
      <c r="AM60" s="484">
        <v>4960.4494049549103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14576.918983519077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5506.9590253829956</v>
      </c>
      <c r="G61" s="484"/>
      <c r="H61" s="484"/>
      <c r="I61" s="484"/>
      <c r="J61" s="484"/>
      <c r="K61" s="484"/>
      <c r="L61" s="484">
        <v>5214.6212611198425</v>
      </c>
      <c r="M61" s="484"/>
      <c r="N61" s="484"/>
      <c r="O61" s="484"/>
      <c r="P61" s="484"/>
      <c r="Q61" s="484">
        <v>186.26343470811844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399.11937618255615</v>
      </c>
      <c r="AN61" s="484"/>
      <c r="AO61" s="484"/>
      <c r="AP61" s="484"/>
      <c r="AQ61" s="484"/>
      <c r="AR61" s="484"/>
      <c r="AS61" s="484">
        <v>23.192826949968339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720.0000781416893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186.26343470811844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184.15129496936035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23.192826949968339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160.958468019392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399.11937618255615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720.0000781416893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2.1121397387580871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abSelected="1" topLeftCell="A46" workbookViewId="0">
      <selection activeCell="T67" sqref="T67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219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46427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220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221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219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84.895187377929688</v>
      </c>
      <c r="F24" s="553"/>
      <c r="G24" s="553"/>
      <c r="H24" s="553"/>
      <c r="I24" s="553">
        <v>60.341270446777344</v>
      </c>
      <c r="J24" s="553"/>
      <c r="K24" s="508">
        <v>120.52967834472656</v>
      </c>
      <c r="L24" s="508"/>
      <c r="M24" s="508"/>
      <c r="N24" s="508">
        <v>119.11920928955078</v>
      </c>
      <c r="O24" s="508"/>
      <c r="P24" s="508"/>
      <c r="Q24" s="508"/>
      <c r="R24" s="508"/>
      <c r="S24" s="508"/>
      <c r="T24" s="3">
        <v>1.4104690551757813</v>
      </c>
      <c r="U24" s="508">
        <v>2.9667477607727051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 t="s">
        <v>65</v>
      </c>
      <c r="AF24" s="551"/>
      <c r="AG24" s="551"/>
      <c r="AH24" s="551"/>
      <c r="AI24" s="551"/>
      <c r="AJ24" s="551"/>
      <c r="AK24" s="5"/>
      <c r="AL24" s="508" t="s">
        <v>65</v>
      </c>
      <c r="AM24" s="508"/>
      <c r="AN24" s="508"/>
      <c r="AO24" s="508"/>
      <c r="AP24" s="551">
        <v>12.785001754760742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82.305389404296875</v>
      </c>
      <c r="F25" s="553"/>
      <c r="G25" s="553"/>
      <c r="H25" s="553"/>
      <c r="I25" s="553">
        <v>59.187633514404297</v>
      </c>
      <c r="J25" s="553"/>
      <c r="K25" s="508">
        <v>124.83109283447266</v>
      </c>
      <c r="L25" s="508"/>
      <c r="M25" s="508"/>
      <c r="N25" s="508">
        <v>123.38637542724609</v>
      </c>
      <c r="O25" s="508"/>
      <c r="P25" s="508"/>
      <c r="Q25" s="508"/>
      <c r="R25" s="508"/>
      <c r="S25" s="508"/>
      <c r="T25" s="3">
        <v>1.4447174072265625</v>
      </c>
      <c r="U25" s="508">
        <v>2.8909626007080078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 t="s">
        <v>65</v>
      </c>
      <c r="AF25" s="551"/>
      <c r="AG25" s="551"/>
      <c r="AH25" s="551"/>
      <c r="AI25" s="551"/>
      <c r="AJ25" s="551"/>
      <c r="AK25" s="5"/>
      <c r="AL25" s="508" t="s">
        <v>65</v>
      </c>
      <c r="AM25" s="508"/>
      <c r="AN25" s="508"/>
      <c r="AO25" s="508"/>
      <c r="AP25" s="551">
        <v>13.291003227233887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70.088790893554687</v>
      </c>
      <c r="F26" s="553"/>
      <c r="G26" s="553"/>
      <c r="H26" s="553"/>
      <c r="I26" s="553">
        <v>51.796875</v>
      </c>
      <c r="J26" s="553"/>
      <c r="K26" s="508">
        <v>111.60367584228516</v>
      </c>
      <c r="L26" s="508"/>
      <c r="M26" s="508"/>
      <c r="N26" s="508">
        <v>110.70106506347656</v>
      </c>
      <c r="O26" s="508"/>
      <c r="P26" s="508"/>
      <c r="Q26" s="508"/>
      <c r="R26" s="508"/>
      <c r="S26" s="508"/>
      <c r="T26" s="3">
        <v>0.90261077880859375</v>
      </c>
      <c r="U26" s="508">
        <v>2.0452778339385986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 t="s">
        <v>65</v>
      </c>
      <c r="AF26" s="551"/>
      <c r="AG26" s="551"/>
      <c r="AH26" s="551"/>
      <c r="AI26" s="551"/>
      <c r="AJ26" s="551"/>
      <c r="AK26" s="5"/>
      <c r="AL26" s="508" t="s">
        <v>65</v>
      </c>
      <c r="AM26" s="508"/>
      <c r="AN26" s="508"/>
      <c r="AO26" s="508"/>
      <c r="AP26" s="551">
        <v>11.27900218963623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71.396278381347656</v>
      </c>
      <c r="F27" s="553"/>
      <c r="G27" s="553"/>
      <c r="H27" s="553"/>
      <c r="I27" s="553">
        <v>50.556632995605469</v>
      </c>
      <c r="J27" s="553"/>
      <c r="K27" s="508">
        <v>108.67284393310547</v>
      </c>
      <c r="L27" s="508"/>
      <c r="M27" s="508"/>
      <c r="N27" s="508">
        <v>107.91675567626953</v>
      </c>
      <c r="O27" s="508"/>
      <c r="P27" s="508"/>
      <c r="Q27" s="508"/>
      <c r="R27" s="508"/>
      <c r="S27" s="508"/>
      <c r="T27" s="3">
        <v>0.7560882568359375</v>
      </c>
      <c r="U27" s="508">
        <v>2.2687444686889648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 t="s">
        <v>65</v>
      </c>
      <c r="AF27" s="551"/>
      <c r="AG27" s="551"/>
      <c r="AH27" s="551"/>
      <c r="AI27" s="551"/>
      <c r="AJ27" s="551"/>
      <c r="AK27" s="5"/>
      <c r="AL27" s="508" t="s">
        <v>65</v>
      </c>
      <c r="AM27" s="508"/>
      <c r="AN27" s="508"/>
      <c r="AO27" s="508"/>
      <c r="AP27" s="551">
        <v>0.2080000638961792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75.510475158691406</v>
      </c>
      <c r="F28" s="553"/>
      <c r="G28" s="553"/>
      <c r="H28" s="553"/>
      <c r="I28" s="553">
        <v>50.537433624267578</v>
      </c>
      <c r="J28" s="553"/>
      <c r="K28" s="508">
        <v>97.153480529785156</v>
      </c>
      <c r="L28" s="508"/>
      <c r="M28" s="508"/>
      <c r="N28" s="508">
        <v>96.398017883300781</v>
      </c>
      <c r="O28" s="508"/>
      <c r="P28" s="508"/>
      <c r="Q28" s="508"/>
      <c r="R28" s="508"/>
      <c r="S28" s="508"/>
      <c r="T28" s="3">
        <v>0.755462646484375</v>
      </c>
      <c r="U28" s="508">
        <v>2.4306826591491699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 t="s">
        <v>65</v>
      </c>
      <c r="AF28" s="551"/>
      <c r="AG28" s="551"/>
      <c r="AH28" s="551"/>
      <c r="AI28" s="551"/>
      <c r="AJ28" s="551"/>
      <c r="AK28" s="5"/>
      <c r="AL28" s="508" t="s">
        <v>65</v>
      </c>
      <c r="AM28" s="508"/>
      <c r="AN28" s="508"/>
      <c r="AO28" s="508"/>
      <c r="AP28" s="551">
        <v>9.5000013709068298E-2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76.321807861328125</v>
      </c>
      <c r="F29" s="553"/>
      <c r="G29" s="553"/>
      <c r="H29" s="553"/>
      <c r="I29" s="553">
        <v>52.213321685791016</v>
      </c>
      <c r="J29" s="553"/>
      <c r="K29" s="508">
        <v>105.19546508789062</v>
      </c>
      <c r="L29" s="508"/>
      <c r="M29" s="508"/>
      <c r="N29" s="508">
        <v>104.27458953857422</v>
      </c>
      <c r="O29" s="508"/>
      <c r="P29" s="508"/>
      <c r="Q29" s="508"/>
      <c r="R29" s="508"/>
      <c r="S29" s="508"/>
      <c r="T29" s="3">
        <v>0.92087554931640625</v>
      </c>
      <c r="U29" s="508">
        <v>2.5408694744110107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 t="s">
        <v>65</v>
      </c>
      <c r="AF29" s="551"/>
      <c r="AG29" s="551"/>
      <c r="AH29" s="551"/>
      <c r="AI29" s="551"/>
      <c r="AJ29" s="551"/>
      <c r="AK29" s="5"/>
      <c r="AL29" s="508" t="s">
        <v>65</v>
      </c>
      <c r="AM29" s="508"/>
      <c r="AN29" s="508"/>
      <c r="AO29" s="508"/>
      <c r="AP29" s="551">
        <v>12.342001914978027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79.707847595214844</v>
      </c>
      <c r="F30" s="553"/>
      <c r="G30" s="553"/>
      <c r="H30" s="553"/>
      <c r="I30" s="553">
        <v>55.256553649902344</v>
      </c>
      <c r="J30" s="553"/>
      <c r="K30" s="508">
        <v>117.29872131347656</v>
      </c>
      <c r="L30" s="508"/>
      <c r="M30" s="508"/>
      <c r="N30" s="508">
        <v>116.11887359619141</v>
      </c>
      <c r="O30" s="508"/>
      <c r="P30" s="508"/>
      <c r="Q30" s="508"/>
      <c r="R30" s="508"/>
      <c r="S30" s="508"/>
      <c r="T30" s="3">
        <v>1.1798477172851563</v>
      </c>
      <c r="U30" s="508">
        <v>2.873981237411499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 t="s">
        <v>65</v>
      </c>
      <c r="AF30" s="551"/>
      <c r="AG30" s="551"/>
      <c r="AH30" s="551"/>
      <c r="AI30" s="551"/>
      <c r="AJ30" s="551"/>
      <c r="AK30" s="5"/>
      <c r="AL30" s="508" t="s">
        <v>65</v>
      </c>
      <c r="AM30" s="508"/>
      <c r="AN30" s="508"/>
      <c r="AO30" s="508"/>
      <c r="AP30" s="551">
        <v>12.33900260925293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80.285972595214844</v>
      </c>
      <c r="F31" s="553"/>
      <c r="G31" s="553"/>
      <c r="H31" s="553"/>
      <c r="I31" s="553">
        <v>55.364612579345703</v>
      </c>
      <c r="J31" s="553"/>
      <c r="K31" s="508">
        <v>114.82077026367187</v>
      </c>
      <c r="L31" s="508"/>
      <c r="M31" s="508"/>
      <c r="N31" s="508">
        <v>113.63283538818359</v>
      </c>
      <c r="O31" s="508"/>
      <c r="P31" s="508"/>
      <c r="Q31" s="508"/>
      <c r="R31" s="508"/>
      <c r="S31" s="508"/>
      <c r="T31" s="3">
        <v>1.1879348754882813</v>
      </c>
      <c r="U31" s="508">
        <v>2.8673489093780518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 t="s">
        <v>65</v>
      </c>
      <c r="AF31" s="551"/>
      <c r="AG31" s="551"/>
      <c r="AH31" s="551"/>
      <c r="AI31" s="551"/>
      <c r="AJ31" s="551"/>
      <c r="AK31" s="5"/>
      <c r="AL31" s="508" t="s">
        <v>65</v>
      </c>
      <c r="AM31" s="508"/>
      <c r="AN31" s="508"/>
      <c r="AO31" s="508"/>
      <c r="AP31" s="551">
        <v>13.45200252532959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78.965187072753906</v>
      </c>
      <c r="F32" s="553"/>
      <c r="G32" s="553"/>
      <c r="H32" s="553"/>
      <c r="I32" s="553">
        <v>55.468605041503906</v>
      </c>
      <c r="J32" s="553"/>
      <c r="K32" s="508">
        <v>120.30980682373047</v>
      </c>
      <c r="L32" s="508"/>
      <c r="M32" s="508"/>
      <c r="N32" s="508">
        <v>119.06968688964844</v>
      </c>
      <c r="O32" s="508"/>
      <c r="P32" s="508"/>
      <c r="Q32" s="508"/>
      <c r="R32" s="508"/>
      <c r="S32" s="508"/>
      <c r="T32" s="3">
        <v>1.2401199340820313</v>
      </c>
      <c r="U32" s="508">
        <v>2.832761287689209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 t="s">
        <v>65</v>
      </c>
      <c r="AF32" s="551"/>
      <c r="AG32" s="551"/>
      <c r="AH32" s="551"/>
      <c r="AI32" s="551"/>
      <c r="AJ32" s="551"/>
      <c r="AK32" s="5"/>
      <c r="AL32" s="508" t="s">
        <v>65</v>
      </c>
      <c r="AM32" s="508"/>
      <c r="AN32" s="508"/>
      <c r="AO32" s="508"/>
      <c r="AP32" s="551">
        <v>11.984003067016602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73.954345703125</v>
      </c>
      <c r="F33" s="553"/>
      <c r="G33" s="553"/>
      <c r="H33" s="553"/>
      <c r="I33" s="553">
        <v>53.272640228271484</v>
      </c>
      <c r="J33" s="553"/>
      <c r="K33" s="508">
        <v>75.8184814453125</v>
      </c>
      <c r="L33" s="508"/>
      <c r="M33" s="508"/>
      <c r="N33" s="508">
        <v>75.086883544921875</v>
      </c>
      <c r="O33" s="508"/>
      <c r="P33" s="508"/>
      <c r="Q33" s="508"/>
      <c r="R33" s="508"/>
      <c r="S33" s="508"/>
      <c r="T33" s="3">
        <v>0.731597900390625</v>
      </c>
      <c r="U33" s="508">
        <v>1.5714050531387329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 t="s">
        <v>65</v>
      </c>
      <c r="AF33" s="551"/>
      <c r="AG33" s="551"/>
      <c r="AH33" s="551"/>
      <c r="AI33" s="551"/>
      <c r="AJ33" s="551"/>
      <c r="AK33" s="5"/>
      <c r="AL33" s="508" t="s">
        <v>65</v>
      </c>
      <c r="AM33" s="508"/>
      <c r="AN33" s="508"/>
      <c r="AO33" s="508"/>
      <c r="AP33" s="551">
        <v>9.6490011215209961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73.436531066894531</v>
      </c>
      <c r="F34" s="553"/>
      <c r="G34" s="553"/>
      <c r="H34" s="553"/>
      <c r="I34" s="553">
        <v>56.89642333984375</v>
      </c>
      <c r="J34" s="553"/>
      <c r="K34" s="508">
        <v>0</v>
      </c>
      <c r="L34" s="508"/>
      <c r="M34" s="508"/>
      <c r="N34" s="508">
        <v>0</v>
      </c>
      <c r="O34" s="508"/>
      <c r="P34" s="508"/>
      <c r="Q34" s="508"/>
      <c r="R34" s="508"/>
      <c r="S34" s="508"/>
      <c r="T34" s="3">
        <v>0</v>
      </c>
      <c r="U34" s="508">
        <v>0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 t="s">
        <v>65</v>
      </c>
      <c r="AF34" s="551"/>
      <c r="AG34" s="551"/>
      <c r="AH34" s="551"/>
      <c r="AI34" s="551"/>
      <c r="AJ34" s="551"/>
      <c r="AK34" s="5"/>
      <c r="AL34" s="508" t="s">
        <v>65</v>
      </c>
      <c r="AM34" s="508"/>
      <c r="AN34" s="508"/>
      <c r="AO34" s="508"/>
      <c r="AP34" s="551">
        <v>0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74.216056823730469</v>
      </c>
      <c r="F35" s="553"/>
      <c r="G35" s="553"/>
      <c r="H35" s="553"/>
      <c r="I35" s="553">
        <v>57.972160339355469</v>
      </c>
      <c r="J35" s="553"/>
      <c r="K35" s="508">
        <v>0</v>
      </c>
      <c r="L35" s="508"/>
      <c r="M35" s="508"/>
      <c r="N35" s="508">
        <v>0</v>
      </c>
      <c r="O35" s="508"/>
      <c r="P35" s="508"/>
      <c r="Q35" s="508"/>
      <c r="R35" s="508"/>
      <c r="S35" s="508"/>
      <c r="T35" s="3">
        <v>0</v>
      </c>
      <c r="U35" s="508">
        <v>0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 t="s">
        <v>65</v>
      </c>
      <c r="AF35" s="551"/>
      <c r="AG35" s="551"/>
      <c r="AH35" s="551"/>
      <c r="AI35" s="551"/>
      <c r="AJ35" s="551"/>
      <c r="AK35" s="5"/>
      <c r="AL35" s="508" t="s">
        <v>65</v>
      </c>
      <c r="AM35" s="508"/>
      <c r="AN35" s="508"/>
      <c r="AO35" s="508"/>
      <c r="AP35" s="551">
        <v>0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97.272056579589844</v>
      </c>
      <c r="F36" s="553"/>
      <c r="G36" s="553"/>
      <c r="H36" s="553"/>
      <c r="I36" s="553">
        <v>71.562065124511719</v>
      </c>
      <c r="J36" s="553"/>
      <c r="K36" s="508">
        <v>0</v>
      </c>
      <c r="L36" s="508"/>
      <c r="M36" s="508"/>
      <c r="N36" s="508">
        <v>0</v>
      </c>
      <c r="O36" s="508"/>
      <c r="P36" s="508"/>
      <c r="Q36" s="508"/>
      <c r="R36" s="508"/>
      <c r="S36" s="508"/>
      <c r="T36" s="3">
        <v>0</v>
      </c>
      <c r="U36" s="508">
        <v>0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 t="s">
        <v>65</v>
      </c>
      <c r="AF36" s="551"/>
      <c r="AG36" s="551"/>
      <c r="AH36" s="551"/>
      <c r="AI36" s="551"/>
      <c r="AJ36" s="551"/>
      <c r="AK36" s="5"/>
      <c r="AL36" s="508" t="s">
        <v>65</v>
      </c>
      <c r="AM36" s="508"/>
      <c r="AN36" s="508"/>
      <c r="AO36" s="508"/>
      <c r="AP36" s="551">
        <v>0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87.170845031738281</v>
      </c>
      <c r="F37" s="553"/>
      <c r="G37" s="553"/>
      <c r="H37" s="553"/>
      <c r="I37" s="553">
        <v>56.501327514648438</v>
      </c>
      <c r="J37" s="553"/>
      <c r="K37" s="508">
        <v>0</v>
      </c>
      <c r="L37" s="508"/>
      <c r="M37" s="508"/>
      <c r="N37" s="508">
        <v>0</v>
      </c>
      <c r="O37" s="508"/>
      <c r="P37" s="508"/>
      <c r="Q37" s="508"/>
      <c r="R37" s="508"/>
      <c r="S37" s="508"/>
      <c r="T37" s="3">
        <v>0</v>
      </c>
      <c r="U37" s="508">
        <v>0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 t="s">
        <v>65</v>
      </c>
      <c r="AF37" s="551"/>
      <c r="AG37" s="551"/>
      <c r="AH37" s="551"/>
      <c r="AI37" s="551"/>
      <c r="AJ37" s="551"/>
      <c r="AK37" s="5"/>
      <c r="AL37" s="508" t="s">
        <v>65</v>
      </c>
      <c r="AM37" s="508"/>
      <c r="AN37" s="508"/>
      <c r="AO37" s="508"/>
      <c r="AP37" s="551">
        <v>0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98.442405700683594</v>
      </c>
      <c r="F38" s="553"/>
      <c r="G38" s="553"/>
      <c r="H38" s="553"/>
      <c r="I38" s="553">
        <v>52.903793334960938</v>
      </c>
      <c r="J38" s="553"/>
      <c r="K38" s="508">
        <v>0</v>
      </c>
      <c r="L38" s="508"/>
      <c r="M38" s="508"/>
      <c r="N38" s="508">
        <v>0</v>
      </c>
      <c r="O38" s="508"/>
      <c r="P38" s="508"/>
      <c r="Q38" s="508"/>
      <c r="R38" s="508"/>
      <c r="S38" s="508"/>
      <c r="T38" s="3">
        <v>0</v>
      </c>
      <c r="U38" s="508">
        <v>0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 t="s">
        <v>65</v>
      </c>
      <c r="AF38" s="551"/>
      <c r="AG38" s="551"/>
      <c r="AH38" s="551"/>
      <c r="AI38" s="551"/>
      <c r="AJ38" s="551"/>
      <c r="AK38" s="5"/>
      <c r="AL38" s="508" t="s">
        <v>65</v>
      </c>
      <c r="AM38" s="508"/>
      <c r="AN38" s="508"/>
      <c r="AO38" s="508"/>
      <c r="AP38" s="551">
        <v>0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99.524253845214844</v>
      </c>
      <c r="F39" s="553"/>
      <c r="G39" s="553"/>
      <c r="H39" s="553"/>
      <c r="I39" s="553">
        <v>57.584274291992188</v>
      </c>
      <c r="J39" s="553"/>
      <c r="K39" s="508">
        <v>0</v>
      </c>
      <c r="L39" s="508"/>
      <c r="M39" s="508"/>
      <c r="N39" s="508">
        <v>0</v>
      </c>
      <c r="O39" s="508"/>
      <c r="P39" s="508"/>
      <c r="Q39" s="508"/>
      <c r="R39" s="508"/>
      <c r="S39" s="508"/>
      <c r="T39" s="3">
        <v>0</v>
      </c>
      <c r="U39" s="508">
        <v>0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 t="s">
        <v>65</v>
      </c>
      <c r="AF39" s="551"/>
      <c r="AG39" s="551"/>
      <c r="AH39" s="551"/>
      <c r="AI39" s="551"/>
      <c r="AJ39" s="551"/>
      <c r="AK39" s="5"/>
      <c r="AL39" s="508" t="s">
        <v>65</v>
      </c>
      <c r="AM39" s="508"/>
      <c r="AN39" s="508"/>
      <c r="AO39" s="508"/>
      <c r="AP39" s="551">
        <v>0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99.08380126953125</v>
      </c>
      <c r="F40" s="553"/>
      <c r="G40" s="553"/>
      <c r="H40" s="553"/>
      <c r="I40" s="553">
        <v>58.468406677246094</v>
      </c>
      <c r="J40" s="553"/>
      <c r="K40" s="508">
        <v>48.842376708984375</v>
      </c>
      <c r="L40" s="508"/>
      <c r="M40" s="508"/>
      <c r="N40" s="508">
        <v>48.158401489257813</v>
      </c>
      <c r="O40" s="508"/>
      <c r="P40" s="508"/>
      <c r="Q40" s="508"/>
      <c r="R40" s="508"/>
      <c r="S40" s="508"/>
      <c r="T40" s="3">
        <v>0.6839752197265625</v>
      </c>
      <c r="U40" s="508">
        <v>1.988869309425354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 t="s">
        <v>65</v>
      </c>
      <c r="AF40" s="551"/>
      <c r="AG40" s="551"/>
      <c r="AH40" s="551"/>
      <c r="AI40" s="551"/>
      <c r="AJ40" s="551"/>
      <c r="AK40" s="5"/>
      <c r="AL40" s="508" t="s">
        <v>65</v>
      </c>
      <c r="AM40" s="508"/>
      <c r="AN40" s="508"/>
      <c r="AO40" s="508"/>
      <c r="AP40" s="551">
        <v>5.8290004730224609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100.80834197998047</v>
      </c>
      <c r="F41" s="553"/>
      <c r="G41" s="553"/>
      <c r="H41" s="553"/>
      <c r="I41" s="553">
        <v>59.345134735107422</v>
      </c>
      <c r="J41" s="553"/>
      <c r="K41" s="508">
        <v>77.896469116210938</v>
      </c>
      <c r="L41" s="508"/>
      <c r="M41" s="508"/>
      <c r="N41" s="508">
        <v>76.812889099121094</v>
      </c>
      <c r="O41" s="508"/>
      <c r="P41" s="508"/>
      <c r="Q41" s="508"/>
      <c r="R41" s="508"/>
      <c r="S41" s="508"/>
      <c r="T41" s="3">
        <v>1.0835800170898437</v>
      </c>
      <c r="U41" s="508">
        <v>3.2392539978027344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 t="s">
        <v>65</v>
      </c>
      <c r="AF41" s="551"/>
      <c r="AG41" s="551"/>
      <c r="AH41" s="551"/>
      <c r="AI41" s="551"/>
      <c r="AJ41" s="551"/>
      <c r="AK41" s="5"/>
      <c r="AL41" s="508" t="s">
        <v>65</v>
      </c>
      <c r="AM41" s="508"/>
      <c r="AN41" s="508"/>
      <c r="AO41" s="508"/>
      <c r="AP41" s="551">
        <v>0.20300003886222839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101.36722564697266</v>
      </c>
      <c r="F42" s="553"/>
      <c r="G42" s="553"/>
      <c r="H42" s="553"/>
      <c r="I42" s="553">
        <v>57.896316528320313</v>
      </c>
      <c r="J42" s="553"/>
      <c r="K42" s="508">
        <v>71.183113098144531</v>
      </c>
      <c r="L42" s="508"/>
      <c r="M42" s="508"/>
      <c r="N42" s="508">
        <v>70.178611755371094</v>
      </c>
      <c r="O42" s="508"/>
      <c r="P42" s="508"/>
      <c r="Q42" s="508"/>
      <c r="R42" s="508"/>
      <c r="S42" s="508"/>
      <c r="T42" s="3">
        <v>1.0045013427734375</v>
      </c>
      <c r="U42" s="508">
        <v>3.1031668186187744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 t="s">
        <v>65</v>
      </c>
      <c r="AF42" s="551"/>
      <c r="AG42" s="551"/>
      <c r="AH42" s="551"/>
      <c r="AI42" s="551"/>
      <c r="AJ42" s="551"/>
      <c r="AK42" s="5"/>
      <c r="AL42" s="508" t="s">
        <v>65</v>
      </c>
      <c r="AM42" s="508"/>
      <c r="AN42" s="508"/>
      <c r="AO42" s="508"/>
      <c r="AP42" s="551">
        <v>0.15400001406669617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100.632080078125</v>
      </c>
      <c r="F43" s="553"/>
      <c r="G43" s="553"/>
      <c r="H43" s="553"/>
      <c r="I43" s="553">
        <v>57.121650695800781</v>
      </c>
      <c r="J43" s="553"/>
      <c r="K43" s="508">
        <v>77.475593566894531</v>
      </c>
      <c r="L43" s="508"/>
      <c r="M43" s="508"/>
      <c r="N43" s="508">
        <v>76.380386352539062</v>
      </c>
      <c r="O43" s="508"/>
      <c r="P43" s="508"/>
      <c r="Q43" s="508"/>
      <c r="R43" s="508"/>
      <c r="S43" s="508"/>
      <c r="T43" s="3">
        <v>1.0952072143554687</v>
      </c>
      <c r="U43" s="508">
        <v>3.3797175884246826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 t="s">
        <v>65</v>
      </c>
      <c r="AF43" s="551"/>
      <c r="AG43" s="551"/>
      <c r="AH43" s="551"/>
      <c r="AI43" s="551"/>
      <c r="AJ43" s="551"/>
      <c r="AK43" s="5"/>
      <c r="AL43" s="508" t="s">
        <v>65</v>
      </c>
      <c r="AM43" s="508"/>
      <c r="AN43" s="508"/>
      <c r="AO43" s="508"/>
      <c r="AP43" s="551">
        <v>11.259000778198242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99.947898864746094</v>
      </c>
      <c r="F44" s="553"/>
      <c r="G44" s="553"/>
      <c r="H44" s="553"/>
      <c r="I44" s="553">
        <v>57.023368835449219</v>
      </c>
      <c r="J44" s="553"/>
      <c r="K44" s="508">
        <v>80.242599487304688</v>
      </c>
      <c r="L44" s="508"/>
      <c r="M44" s="508"/>
      <c r="N44" s="508">
        <v>79.110389709472656</v>
      </c>
      <c r="O44" s="508"/>
      <c r="P44" s="508"/>
      <c r="Q44" s="508"/>
      <c r="R44" s="508"/>
      <c r="S44" s="508"/>
      <c r="T44" s="3">
        <v>1.1322097778320312</v>
      </c>
      <c r="U44" s="508">
        <v>3.4530713558197021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 t="s">
        <v>65</v>
      </c>
      <c r="AF44" s="551"/>
      <c r="AG44" s="551"/>
      <c r="AH44" s="551"/>
      <c r="AI44" s="551"/>
      <c r="AJ44" s="551"/>
      <c r="AK44" s="5"/>
      <c r="AL44" s="508" t="s">
        <v>65</v>
      </c>
      <c r="AM44" s="508"/>
      <c r="AN44" s="508"/>
      <c r="AO44" s="508"/>
      <c r="AP44" s="551">
        <v>11.227002143859863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100.03952789306641</v>
      </c>
      <c r="F45" s="553"/>
      <c r="G45" s="553"/>
      <c r="H45" s="553"/>
      <c r="I45" s="553">
        <v>56.553836822509766</v>
      </c>
      <c r="J45" s="553"/>
      <c r="K45" s="508">
        <v>80.034965515136719</v>
      </c>
      <c r="L45" s="508"/>
      <c r="M45" s="508"/>
      <c r="N45" s="508">
        <v>78.917381286621094</v>
      </c>
      <c r="O45" s="508"/>
      <c r="P45" s="508"/>
      <c r="Q45" s="508"/>
      <c r="R45" s="508"/>
      <c r="S45" s="508"/>
      <c r="T45" s="3">
        <v>1.117584228515625</v>
      </c>
      <c r="U45" s="508">
        <v>3.4891262054443359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 t="s">
        <v>65</v>
      </c>
      <c r="AF45" s="551"/>
      <c r="AG45" s="551"/>
      <c r="AH45" s="551"/>
      <c r="AI45" s="551"/>
      <c r="AJ45" s="551"/>
      <c r="AK45" s="5"/>
      <c r="AL45" s="508" t="s">
        <v>65</v>
      </c>
      <c r="AM45" s="508"/>
      <c r="AN45" s="508"/>
      <c r="AO45" s="508"/>
      <c r="AP45" s="551">
        <v>10.537001609802246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100.19052886962891</v>
      </c>
      <c r="F46" s="553"/>
      <c r="G46" s="553"/>
      <c r="H46" s="553"/>
      <c r="I46" s="553">
        <v>57.206203460693359</v>
      </c>
      <c r="J46" s="553"/>
      <c r="K46" s="508">
        <v>81.806587219238281</v>
      </c>
      <c r="L46" s="508"/>
      <c r="M46" s="508"/>
      <c r="N46" s="508">
        <v>80.662933349609375</v>
      </c>
      <c r="O46" s="508"/>
      <c r="P46" s="508"/>
      <c r="Q46" s="508"/>
      <c r="R46" s="508"/>
      <c r="S46" s="508"/>
      <c r="T46" s="3">
        <v>1.1436538696289062</v>
      </c>
      <c r="U46" s="508">
        <v>3.5256757736206055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 t="s">
        <v>65</v>
      </c>
      <c r="AF46" s="551"/>
      <c r="AG46" s="551"/>
      <c r="AH46" s="551"/>
      <c r="AI46" s="551"/>
      <c r="AJ46" s="551"/>
      <c r="AK46" s="5"/>
      <c r="AL46" s="508" t="s">
        <v>65</v>
      </c>
      <c r="AM46" s="508"/>
      <c r="AN46" s="508"/>
      <c r="AO46" s="508"/>
      <c r="AP46" s="551">
        <v>12.008003234863281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100.00110626220703</v>
      </c>
      <c r="F47" s="553"/>
      <c r="G47" s="553"/>
      <c r="H47" s="553"/>
      <c r="I47" s="553">
        <v>56.818111419677734</v>
      </c>
      <c r="J47" s="553"/>
      <c r="K47" s="508">
        <v>80.372688293457031</v>
      </c>
      <c r="L47" s="508"/>
      <c r="M47" s="508"/>
      <c r="N47" s="508">
        <v>79.254440307617187</v>
      </c>
      <c r="O47" s="508"/>
      <c r="P47" s="508"/>
      <c r="Q47" s="508"/>
      <c r="R47" s="508"/>
      <c r="S47" s="508"/>
      <c r="T47" s="3">
        <v>1.1182479858398437</v>
      </c>
      <c r="U47" s="508">
        <v>3.4798178672790527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 t="s">
        <v>65</v>
      </c>
      <c r="AF47" s="551"/>
      <c r="AG47" s="551"/>
      <c r="AH47" s="551"/>
      <c r="AI47" s="551"/>
      <c r="AJ47" s="551"/>
      <c r="AK47" s="5"/>
      <c r="AL47" s="508" t="s">
        <v>65</v>
      </c>
      <c r="AM47" s="508"/>
      <c r="AN47" s="508"/>
      <c r="AO47" s="508"/>
      <c r="AP47" s="551">
        <v>11.944002151489258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100.61041259765625</v>
      </c>
      <c r="F48" s="553"/>
      <c r="G48" s="553"/>
      <c r="H48" s="553"/>
      <c r="I48" s="553">
        <v>57.496353149414063</v>
      </c>
      <c r="J48" s="553"/>
      <c r="K48" s="508">
        <v>74.316574096679688</v>
      </c>
      <c r="L48" s="508"/>
      <c r="M48" s="508"/>
      <c r="N48" s="508">
        <v>73.267631530761719</v>
      </c>
      <c r="O48" s="508"/>
      <c r="P48" s="508"/>
      <c r="Q48" s="508"/>
      <c r="R48" s="508"/>
      <c r="S48" s="508"/>
      <c r="T48" s="3">
        <v>1.0489425659179687</v>
      </c>
      <c r="U48" s="508">
        <v>3.2136602401733398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 t="s">
        <v>65</v>
      </c>
      <c r="AF48" s="551"/>
      <c r="AG48" s="551"/>
      <c r="AH48" s="551"/>
      <c r="AI48" s="551"/>
      <c r="AJ48" s="551"/>
      <c r="AK48" s="5"/>
      <c r="AL48" s="508" t="s">
        <v>65</v>
      </c>
      <c r="AM48" s="508"/>
      <c r="AN48" s="508"/>
      <c r="AO48" s="508"/>
      <c r="AP48" s="551">
        <v>0.32000008225440979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100.22593688964844</v>
      </c>
      <c r="F49" s="553"/>
      <c r="G49" s="553"/>
      <c r="H49" s="553"/>
      <c r="I49" s="553">
        <v>55.944168090820312</v>
      </c>
      <c r="J49" s="553"/>
      <c r="K49" s="508">
        <v>70.967430114746094</v>
      </c>
      <c r="L49" s="508"/>
      <c r="M49" s="508"/>
      <c r="N49" s="508">
        <v>69.96484375</v>
      </c>
      <c r="O49" s="508"/>
      <c r="P49" s="508"/>
      <c r="Q49" s="508"/>
      <c r="R49" s="508"/>
      <c r="S49" s="508"/>
      <c r="T49" s="3">
        <v>1.0025863647460937</v>
      </c>
      <c r="U49" s="508">
        <v>3.1509592533111572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 t="s">
        <v>65</v>
      </c>
      <c r="AF49" s="551"/>
      <c r="AG49" s="551"/>
      <c r="AH49" s="551"/>
      <c r="AI49" s="551"/>
      <c r="AJ49" s="551"/>
      <c r="AK49" s="5"/>
      <c r="AL49" s="508" t="s">
        <v>65</v>
      </c>
      <c r="AM49" s="508"/>
      <c r="AN49" s="508"/>
      <c r="AO49" s="508"/>
      <c r="AP49" s="551">
        <v>0.19200003147125244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99.593368530273437</v>
      </c>
      <c r="F50" s="553"/>
      <c r="G50" s="553"/>
      <c r="H50" s="553"/>
      <c r="I50" s="553">
        <v>57.148189544677734</v>
      </c>
      <c r="J50" s="553"/>
      <c r="K50" s="508">
        <v>80.864326477050781</v>
      </c>
      <c r="L50" s="508"/>
      <c r="M50" s="508"/>
      <c r="N50" s="508">
        <v>79.727447509765625</v>
      </c>
      <c r="O50" s="508"/>
      <c r="P50" s="508"/>
      <c r="Q50" s="508"/>
      <c r="R50" s="508"/>
      <c r="S50" s="508"/>
      <c r="T50" s="3">
        <v>1.1368789672851562</v>
      </c>
      <c r="U50" s="508">
        <v>3.4409880638122559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 t="s">
        <v>65</v>
      </c>
      <c r="AF50" s="551"/>
      <c r="AG50" s="551"/>
      <c r="AH50" s="551"/>
      <c r="AI50" s="551"/>
      <c r="AJ50" s="551"/>
      <c r="AK50" s="5"/>
      <c r="AL50" s="508" t="s">
        <v>65</v>
      </c>
      <c r="AM50" s="508"/>
      <c r="AN50" s="508"/>
      <c r="AO50" s="508"/>
      <c r="AP50" s="551">
        <v>11.591000556945801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99.970596313476563</v>
      </c>
      <c r="F51" s="553"/>
      <c r="G51" s="553"/>
      <c r="H51" s="553"/>
      <c r="I51" s="553">
        <v>56.479656219482422</v>
      </c>
      <c r="J51" s="553"/>
      <c r="K51" s="508">
        <v>77.350570678710938</v>
      </c>
      <c r="L51" s="508"/>
      <c r="M51" s="508"/>
      <c r="N51" s="508">
        <v>76.262130737304688</v>
      </c>
      <c r="O51" s="508"/>
      <c r="P51" s="508"/>
      <c r="Q51" s="508"/>
      <c r="R51" s="508"/>
      <c r="S51" s="508"/>
      <c r="T51" s="3">
        <v>1.08843994140625</v>
      </c>
      <c r="U51" s="508">
        <v>3.3726825714111328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 t="s">
        <v>65</v>
      </c>
      <c r="AF51" s="551"/>
      <c r="AG51" s="551"/>
      <c r="AH51" s="551"/>
      <c r="AI51" s="551"/>
      <c r="AJ51" s="551"/>
      <c r="AK51" s="5"/>
      <c r="AL51" s="508" t="s">
        <v>65</v>
      </c>
      <c r="AM51" s="508"/>
      <c r="AN51" s="508"/>
      <c r="AO51" s="508"/>
      <c r="AP51" s="551">
        <v>11.760002136230469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75.460098266601563</v>
      </c>
      <c r="F52" s="553"/>
      <c r="G52" s="553"/>
      <c r="H52" s="553"/>
      <c r="I52" s="553">
        <v>49.555385589599609</v>
      </c>
      <c r="J52" s="553"/>
      <c r="K52" s="508">
        <v>84.168251037597656</v>
      </c>
      <c r="L52" s="508"/>
      <c r="M52" s="508"/>
      <c r="N52" s="508">
        <v>83.447784423828125</v>
      </c>
      <c r="O52" s="508"/>
      <c r="P52" s="508"/>
      <c r="Q52" s="508"/>
      <c r="R52" s="508"/>
      <c r="S52" s="508"/>
      <c r="T52" s="3">
        <v>0.72046661376953125</v>
      </c>
      <c r="U52" s="508">
        <v>2.1610198020935059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 t="s">
        <v>65</v>
      </c>
      <c r="AF52" s="551"/>
      <c r="AG52" s="551"/>
      <c r="AH52" s="551"/>
      <c r="AI52" s="551"/>
      <c r="AJ52" s="551"/>
      <c r="AK52" s="5"/>
      <c r="AL52" s="508" t="s">
        <v>65</v>
      </c>
      <c r="AM52" s="508"/>
      <c r="AN52" s="508"/>
      <c r="AO52" s="508"/>
      <c r="AP52" s="551">
        <v>12.705001831054688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76.6214599609375</v>
      </c>
      <c r="F53" s="553"/>
      <c r="G53" s="553"/>
      <c r="H53" s="553"/>
      <c r="I53" s="553">
        <v>53.033317565917969</v>
      </c>
      <c r="J53" s="553"/>
      <c r="K53" s="508">
        <v>105.15695190429687</v>
      </c>
      <c r="L53" s="508"/>
      <c r="M53" s="508"/>
      <c r="N53" s="508">
        <v>104.40055084228516</v>
      </c>
      <c r="O53" s="508"/>
      <c r="P53" s="508"/>
      <c r="Q53" s="508"/>
      <c r="R53" s="508"/>
      <c r="S53" s="508"/>
      <c r="T53" s="3">
        <v>0.75640106201171875</v>
      </c>
      <c r="U53" s="508">
        <v>2.4811148643493652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 t="s">
        <v>65</v>
      </c>
      <c r="AF53" s="551"/>
      <c r="AG53" s="551"/>
      <c r="AH53" s="551"/>
      <c r="AI53" s="551"/>
      <c r="AJ53" s="551"/>
      <c r="AK53" s="5"/>
      <c r="AL53" s="508" t="s">
        <v>65</v>
      </c>
      <c r="AM53" s="508"/>
      <c r="AN53" s="508"/>
      <c r="AO53" s="508"/>
      <c r="AP53" s="551">
        <v>12.930001258850098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88.601527150471966</v>
      </c>
      <c r="F54" s="552"/>
      <c r="G54" s="552"/>
      <c r="H54" s="552"/>
      <c r="I54" s="552">
        <v>56.250190734863288</v>
      </c>
      <c r="J54" s="552"/>
      <c r="K54" s="501">
        <v>2186.9125137329106</v>
      </c>
      <c r="L54" s="501"/>
      <c r="M54" s="501"/>
      <c r="N54" s="501">
        <v>2162.2501144409184</v>
      </c>
      <c r="O54" s="501"/>
      <c r="P54" s="501"/>
      <c r="Q54" s="501"/>
      <c r="R54" s="501"/>
      <c r="S54" s="501"/>
      <c r="T54" s="4">
        <v>24.66239929199218</v>
      </c>
      <c r="U54" s="501">
        <f>P62</f>
        <v>68.767889834940434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 t="s">
        <v>65</v>
      </c>
      <c r="AF54" s="501"/>
      <c r="AG54" s="501"/>
      <c r="AH54" s="501">
        <v>0</v>
      </c>
      <c r="AI54" s="501"/>
      <c r="AJ54" s="501"/>
      <c r="AK54" s="4">
        <v>0</v>
      </c>
      <c r="AL54" s="500" t="s">
        <v>65</v>
      </c>
      <c r="AM54" s="500"/>
      <c r="AN54" s="500"/>
      <c r="AO54" s="500"/>
      <c r="AP54" s="501">
        <v>210.08303482830522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219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19755.106173276901</v>
      </c>
      <c r="G60" s="484"/>
      <c r="H60" s="484"/>
      <c r="I60" s="484"/>
      <c r="J60" s="484"/>
      <c r="K60" s="484"/>
      <c r="L60" s="484">
        <v>19538.30749797821</v>
      </c>
      <c r="M60" s="484"/>
      <c r="N60" s="484"/>
      <c r="O60" s="484"/>
      <c r="P60" s="484">
        <v>371.54687263071537</v>
      </c>
      <c r="Q60" s="484"/>
      <c r="R60" s="484"/>
      <c r="S60" s="484"/>
      <c r="T60" s="484"/>
      <c r="U60" s="484"/>
      <c r="V60" s="484"/>
      <c r="W60" s="555" t="s">
        <v>65</v>
      </c>
      <c r="X60" s="555"/>
      <c r="Y60" s="555"/>
      <c r="Z60" s="555"/>
      <c r="AA60" s="555"/>
      <c r="AB60" s="555"/>
      <c r="AC60" s="555"/>
      <c r="AD60" s="555"/>
      <c r="AE60" s="555"/>
      <c r="AF60" s="484" t="s">
        <v>65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2716.3710370864719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17568.194433689117</v>
      </c>
      <c r="G61" s="484"/>
      <c r="H61" s="484"/>
      <c r="I61" s="484"/>
      <c r="J61" s="484"/>
      <c r="K61" s="484"/>
      <c r="L61" s="484">
        <v>17376.056328773499</v>
      </c>
      <c r="M61" s="484"/>
      <c r="N61" s="484"/>
      <c r="O61" s="484"/>
      <c r="P61" s="484">
        <v>302.77898279577494</v>
      </c>
      <c r="Q61" s="484"/>
      <c r="R61" s="484"/>
      <c r="S61" s="484"/>
      <c r="T61" s="484"/>
      <c r="U61" s="484"/>
      <c r="V61" s="484"/>
      <c r="W61" s="555" t="s">
        <v>65</v>
      </c>
      <c r="X61" s="555"/>
      <c r="Y61" s="555"/>
      <c r="Z61" s="555"/>
      <c r="AA61" s="555"/>
      <c r="AB61" s="555"/>
      <c r="AC61" s="555"/>
      <c r="AD61" s="555"/>
      <c r="AE61" s="555"/>
      <c r="AF61" s="484" t="s">
        <v>65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2506.2880214955658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2186.9117395877838</v>
      </c>
      <c r="G62" s="484"/>
      <c r="H62" s="484"/>
      <c r="I62" s="484"/>
      <c r="J62" s="484"/>
      <c r="K62" s="484"/>
      <c r="L62" s="484">
        <v>2162.2511692047119</v>
      </c>
      <c r="M62" s="484"/>
      <c r="N62" s="484"/>
      <c r="O62" s="484"/>
      <c r="P62" s="484">
        <f>P60-P61</f>
        <v>68.767889834940434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0</v>
      </c>
      <c r="AG62" s="484"/>
      <c r="AH62" s="484"/>
      <c r="AI62" s="484">
        <v>0</v>
      </c>
      <c r="AJ62" s="484"/>
      <c r="AK62" s="484"/>
      <c r="AL62" s="484"/>
      <c r="AM62" s="484"/>
      <c r="AN62" s="486">
        <v>720</v>
      </c>
      <c r="AO62" s="486"/>
      <c r="AP62" s="486"/>
      <c r="AQ62" s="484">
        <v>210.08301559090614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f>P62</f>
        <v>68.767889834940434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0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0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0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210.08301559090614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78"/>
  <sheetViews>
    <sheetView topLeftCell="G1" workbookViewId="0">
      <selection activeCell="Q4" sqref="Q4:Q24"/>
    </sheetView>
  </sheetViews>
  <sheetFormatPr defaultColWidth="11.5703125" defaultRowHeight="12.75"/>
  <cols>
    <col min="1" max="1" width="25.5703125" style="157" customWidth="1"/>
    <col min="2" max="2" width="11" style="150" customWidth="1"/>
    <col min="3" max="3" width="15.28515625" style="152" customWidth="1"/>
    <col min="4" max="4" width="7.140625" style="152" customWidth="1"/>
    <col min="5" max="5" width="12" style="157" customWidth="1"/>
    <col min="6" max="7" width="9.7109375" style="152" customWidth="1"/>
    <col min="8" max="8" width="11" style="158" customWidth="1"/>
    <col min="9" max="9" width="11" style="159" customWidth="1"/>
    <col min="10" max="10" width="11.7109375" style="157" customWidth="1"/>
    <col min="11" max="11" width="9.85546875" style="152" customWidth="1"/>
    <col min="12" max="12" width="11.85546875" style="152" customWidth="1"/>
    <col min="13" max="13" width="11.140625" style="157" customWidth="1"/>
    <col min="14" max="14" width="15" style="152" customWidth="1"/>
    <col min="15" max="15" width="78.85546875" style="152" customWidth="1"/>
    <col min="16" max="16" width="12.85546875" style="152" customWidth="1"/>
    <col min="17" max="17" width="12.85546875" style="156" customWidth="1"/>
    <col min="18" max="18" width="12.85546875" style="152" customWidth="1"/>
    <col min="19" max="24" width="11.5703125" style="152"/>
    <col min="25" max="25" width="11.5703125" style="153"/>
    <col min="26" max="27" width="11.5703125" style="154"/>
    <col min="28" max="28" width="10.28515625" style="155" customWidth="1"/>
    <col min="29" max="29" width="23" style="152" customWidth="1"/>
    <col min="30" max="16384" width="11.5703125" style="152"/>
  </cols>
  <sheetData>
    <row r="1" spans="1:29" s="11" customFormat="1" ht="22.5" customHeight="1">
      <c r="A1" s="459" t="s">
        <v>279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8" t="s">
        <v>280</v>
      </c>
      <c r="M1" s="437">
        <f>Проспект!M1</f>
        <v>45281.999988425923</v>
      </c>
      <c r="N1" s="9" t="s">
        <v>281</v>
      </c>
      <c r="O1" s="9"/>
      <c r="P1" s="9"/>
      <c r="Q1" s="10"/>
      <c r="R1" s="9"/>
      <c r="S1" s="11" t="s">
        <v>282</v>
      </c>
      <c r="T1" s="11" t="s">
        <v>283</v>
      </c>
      <c r="U1" s="11" t="s">
        <v>284</v>
      </c>
      <c r="V1" s="11" t="s">
        <v>285</v>
      </c>
      <c r="Y1" s="12"/>
      <c r="Z1" s="13"/>
      <c r="AA1" s="13"/>
      <c r="AB1" s="14"/>
    </row>
    <row r="2" spans="1:29" s="18" customFormat="1" ht="22.5" customHeight="1">
      <c r="A2" s="460" t="s">
        <v>286</v>
      </c>
      <c r="B2" s="15"/>
      <c r="C2" s="461" t="s">
        <v>287</v>
      </c>
      <c r="D2" s="461"/>
      <c r="E2" s="461"/>
      <c r="F2" s="461"/>
      <c r="G2" s="461"/>
      <c r="H2" s="462" t="s">
        <v>288</v>
      </c>
      <c r="I2" s="462"/>
      <c r="J2" s="462"/>
      <c r="K2" s="462"/>
      <c r="L2" s="462"/>
      <c r="M2" s="463" t="s">
        <v>289</v>
      </c>
      <c r="N2" s="458" t="s">
        <v>290</v>
      </c>
      <c r="O2" s="16"/>
      <c r="P2" s="16"/>
      <c r="Q2" s="17"/>
      <c r="R2" s="16"/>
      <c r="Y2" s="19"/>
      <c r="Z2" s="20" t="s">
        <v>291</v>
      </c>
      <c r="AA2" s="20"/>
      <c r="AB2" s="21"/>
    </row>
    <row r="3" spans="1:29" s="29" customFormat="1" ht="78" customHeight="1">
      <c r="A3" s="460"/>
      <c r="B3" s="22" t="s">
        <v>292</v>
      </c>
      <c r="C3" s="23" t="s">
        <v>293</v>
      </c>
      <c r="D3" s="23" t="s">
        <v>294</v>
      </c>
      <c r="E3" s="24" t="s">
        <v>295</v>
      </c>
      <c r="F3" s="25" t="s">
        <v>296</v>
      </c>
      <c r="G3" s="25" t="s">
        <v>297</v>
      </c>
      <c r="H3" s="24" t="s">
        <v>298</v>
      </c>
      <c r="I3" s="26" t="s">
        <v>299</v>
      </c>
      <c r="J3" s="27" t="s">
        <v>300</v>
      </c>
      <c r="K3" s="28" t="s">
        <v>301</v>
      </c>
      <c r="L3" s="28" t="s">
        <v>302</v>
      </c>
      <c r="M3" s="463"/>
      <c r="N3" s="458"/>
      <c r="O3" s="16"/>
      <c r="P3" s="16"/>
      <c r="Q3" s="17"/>
      <c r="R3" s="16"/>
      <c r="W3" s="30"/>
      <c r="Y3" s="31" t="s">
        <v>303</v>
      </c>
      <c r="Z3" s="32" t="s">
        <v>304</v>
      </c>
      <c r="AA3" s="32" t="s">
        <v>305</v>
      </c>
      <c r="AB3" s="32" t="s">
        <v>306</v>
      </c>
      <c r="AC3" s="33"/>
    </row>
    <row r="4" spans="1:29" s="44" customFormat="1" ht="17.25" customHeight="1">
      <c r="A4" s="34" t="s">
        <v>307</v>
      </c>
      <c r="B4" s="35">
        <v>6631.3</v>
      </c>
      <c r="C4" s="36">
        <f>Н10!T65</f>
        <v>191.22856013476849</v>
      </c>
      <c r="D4" s="37"/>
      <c r="E4" s="38">
        <f>C4+D4</f>
        <v>191.22856013476849</v>
      </c>
      <c r="F4" s="38">
        <f>E4-G4</f>
        <v>165.97199519316018</v>
      </c>
      <c r="G4" s="38">
        <f>Н10!T68</f>
        <v>25.25656494160831</v>
      </c>
      <c r="H4" s="39">
        <f>Н10!T71</f>
        <v>434.63371092081093</v>
      </c>
      <c r="I4" s="40">
        <f>Р10!T72</f>
        <v>1308.1490640640259</v>
      </c>
      <c r="J4" s="39">
        <f>I4-H4</f>
        <v>873.51535314321495</v>
      </c>
      <c r="K4" s="38">
        <f>Полив!P84</f>
        <v>0</v>
      </c>
      <c r="L4" s="38">
        <f t="shared" ref="L4:L22" si="0">J4-K4</f>
        <v>873.51535314321495</v>
      </c>
      <c r="M4" s="38">
        <f t="shared" ref="M4:M22" si="1">I4</f>
        <v>1308.1490640640259</v>
      </c>
      <c r="N4" s="41"/>
      <c r="O4" s="423" t="s">
        <v>308</v>
      </c>
      <c r="P4" s="42" t="s">
        <v>309</v>
      </c>
      <c r="Q4" s="10">
        <f>I4</f>
        <v>1308.1490640640259</v>
      </c>
      <c r="R4" s="43"/>
      <c r="T4" s="45"/>
      <c r="Y4" s="421">
        <f>F4/B4*1000</f>
        <v>25.02857587398552</v>
      </c>
      <c r="Z4" s="47">
        <f>H4/B4*1000</f>
        <v>65.542760985147851</v>
      </c>
      <c r="AA4" s="422">
        <f>J4/B4*1000</f>
        <v>131.72610998495242</v>
      </c>
      <c r="AB4" s="47">
        <f>AA4/Z4</f>
        <v>2.009773589104705</v>
      </c>
      <c r="AC4" s="48" t="s">
        <v>307</v>
      </c>
    </row>
    <row r="5" spans="1:29" s="44" customFormat="1" ht="17.25" customHeight="1">
      <c r="A5" s="34" t="s">
        <v>310</v>
      </c>
      <c r="B5" s="35">
        <v>6670</v>
      </c>
      <c r="C5" s="36">
        <f>Р1!T65</f>
        <v>162.1378173828125</v>
      </c>
      <c r="D5" s="37">
        <v>0.4</v>
      </c>
      <c r="E5" s="38">
        <f t="shared" ref="E5:E22" si="2">C5+D5</f>
        <v>162.53781738281251</v>
      </c>
      <c r="F5" s="38">
        <f t="shared" ref="F5:F22" si="3">E5-G5</f>
        <v>136.76305311035156</v>
      </c>
      <c r="G5" s="38">
        <f>Р1!T68</f>
        <v>25.774764272460935</v>
      </c>
      <c r="H5" s="36">
        <f>Р1!T71</f>
        <v>443.55126953125</v>
      </c>
      <c r="I5" s="40">
        <f>Р1!T72</f>
        <v>1181.12109375</v>
      </c>
      <c r="J5" s="39">
        <f t="shared" ref="J5:J22" si="4">I5-H5</f>
        <v>737.56982421875</v>
      </c>
      <c r="K5" s="38">
        <f>Полив!P97</f>
        <v>0</v>
      </c>
      <c r="L5" s="38">
        <f t="shared" si="0"/>
        <v>737.56982421875</v>
      </c>
      <c r="M5" s="38">
        <f t="shared" si="1"/>
        <v>1181.12109375</v>
      </c>
      <c r="N5" s="41"/>
      <c r="O5" s="423" t="s">
        <v>311</v>
      </c>
      <c r="P5" s="42" t="s">
        <v>309</v>
      </c>
      <c r="Q5" s="10">
        <f>I11</f>
        <v>1375.8271950483322</v>
      </c>
      <c r="R5" s="43"/>
      <c r="U5" s="49"/>
      <c r="Y5" s="46">
        <f t="shared" ref="Y5:Y23" si="5">F5/B5*1000</f>
        <v>20.504205863620925</v>
      </c>
      <c r="Z5" s="47">
        <f t="shared" ref="Z5:Z23" si="6">H5/B5*1000</f>
        <v>66.499440709332831</v>
      </c>
      <c r="AA5" s="47">
        <f t="shared" ref="AA5:AA23" si="7">J5/B5*1000</f>
        <v>110.58018354104198</v>
      </c>
      <c r="AB5" s="47">
        <f t="shared" ref="AB5:AB22" si="8">AA5/Z5</f>
        <v>1.6628738882840357</v>
      </c>
      <c r="AC5" s="48" t="s">
        <v>310</v>
      </c>
    </row>
    <row r="6" spans="1:29" s="44" customFormat="1" ht="17.25" customHeight="1">
      <c r="A6" s="34" t="s">
        <v>312</v>
      </c>
      <c r="B6" s="35">
        <v>6828.9</v>
      </c>
      <c r="C6" s="50">
        <f>Р2!T65</f>
        <v>184.20048348605633</v>
      </c>
      <c r="D6" s="51">
        <v>2</v>
      </c>
      <c r="E6" s="38">
        <f t="shared" si="2"/>
        <v>186.20048348605633</v>
      </c>
      <c r="F6" s="38">
        <f t="shared" si="3"/>
        <v>159.72517570008992</v>
      </c>
      <c r="G6" s="38">
        <f>Р2!T68</f>
        <v>26.4753077859664</v>
      </c>
      <c r="H6" s="52">
        <f>Р2!T71</f>
        <v>455.60674214363081</v>
      </c>
      <c r="I6" s="40">
        <f>Р2!T72</f>
        <v>1429.9997658729553</v>
      </c>
      <c r="J6" s="53">
        <f t="shared" si="4"/>
        <v>974.39302372932457</v>
      </c>
      <c r="K6" s="38">
        <f>Полив!L97</f>
        <v>0</v>
      </c>
      <c r="L6" s="38">
        <f t="shared" si="0"/>
        <v>974.39302372932457</v>
      </c>
      <c r="M6" s="38">
        <f t="shared" si="1"/>
        <v>1429.9997658729553</v>
      </c>
      <c r="N6" s="41"/>
      <c r="O6" s="423" t="s">
        <v>313</v>
      </c>
      <c r="P6" s="42" t="s">
        <v>309</v>
      </c>
      <c r="Q6" s="10">
        <f>I12</f>
        <v>1047.7454981952906</v>
      </c>
      <c r="R6" s="43"/>
      <c r="Y6" s="46">
        <f t="shared" si="5"/>
        <v>23.389590666152664</v>
      </c>
      <c r="Z6" s="47">
        <f t="shared" si="6"/>
        <v>66.717442361673307</v>
      </c>
      <c r="AA6" s="47">
        <f t="shared" si="7"/>
        <v>142.68667336310747</v>
      </c>
      <c r="AB6" s="54">
        <f t="shared" si="8"/>
        <v>2.1386712126883878</v>
      </c>
      <c r="AC6" s="48" t="s">
        <v>312</v>
      </c>
    </row>
    <row r="7" spans="1:29" s="44" customFormat="1" ht="17.25" customHeight="1">
      <c r="A7" s="34" t="s">
        <v>314</v>
      </c>
      <c r="B7" s="35">
        <v>8454</v>
      </c>
      <c r="C7" s="50">
        <f>Р4!T65</f>
        <v>222.4307861328125</v>
      </c>
      <c r="D7" s="37">
        <v>1.4</v>
      </c>
      <c r="E7" s="38">
        <f t="shared" si="2"/>
        <v>223.83078613281251</v>
      </c>
      <c r="F7" s="38">
        <f t="shared" si="3"/>
        <v>194.30216693359375</v>
      </c>
      <c r="G7" s="38">
        <f>Р4!T68</f>
        <v>29.52861919921876</v>
      </c>
      <c r="H7" s="55">
        <f>Р4!T71</f>
        <v>508.150390625</v>
      </c>
      <c r="I7" s="40">
        <f>Р4!T72</f>
        <v>1378.583984375</v>
      </c>
      <c r="J7" s="53">
        <f t="shared" si="4"/>
        <v>870.43359375</v>
      </c>
      <c r="K7" s="38">
        <f>Полив!L110</f>
        <v>0</v>
      </c>
      <c r="L7" s="38">
        <f t="shared" si="0"/>
        <v>870.43359375</v>
      </c>
      <c r="M7" s="38">
        <f t="shared" si="1"/>
        <v>1378.583984375</v>
      </c>
      <c r="N7" s="41"/>
      <c r="O7" s="423" t="s">
        <v>315</v>
      </c>
      <c r="P7" s="42" t="s">
        <v>309</v>
      </c>
      <c r="Q7" s="10">
        <f>I13</f>
        <v>2011.5812492966652</v>
      </c>
      <c r="R7" s="43"/>
      <c r="Y7" s="46">
        <f t="shared" si="5"/>
        <v>22.983459537922137</v>
      </c>
      <c r="Z7" s="47">
        <f t="shared" si="6"/>
        <v>60.107687559143599</v>
      </c>
      <c r="AA7" s="47">
        <f t="shared" si="7"/>
        <v>102.96115374378992</v>
      </c>
      <c r="AB7" s="54">
        <f t="shared" si="8"/>
        <v>1.7129448482355971</v>
      </c>
      <c r="AC7" s="48" t="s">
        <v>314</v>
      </c>
    </row>
    <row r="8" spans="1:29" s="44" customFormat="1" ht="17.25" customHeight="1">
      <c r="A8" s="34" t="s">
        <v>316</v>
      </c>
      <c r="B8" s="35">
        <v>7555.5</v>
      </c>
      <c r="C8" s="50">
        <f>Р3!T65</f>
        <v>189.65891177952287</v>
      </c>
      <c r="D8" s="37">
        <v>0.4</v>
      </c>
      <c r="E8" s="38">
        <f>C8+D8</f>
        <v>190.05891177952287</v>
      </c>
      <c r="F8" s="38">
        <f t="shared" si="3"/>
        <v>163.79741730950437</v>
      </c>
      <c r="G8" s="38">
        <f>Р3!T68</f>
        <v>26.261494470018501</v>
      </c>
      <c r="H8" s="55">
        <f>Р3!T71</f>
        <v>451.92728394456219</v>
      </c>
      <c r="I8" s="40">
        <f>Р3!T72</f>
        <v>1232.8152744174004</v>
      </c>
      <c r="J8" s="53">
        <f t="shared" si="4"/>
        <v>780.88799047283817</v>
      </c>
      <c r="K8" s="38">
        <f>Полив!P110</f>
        <v>0</v>
      </c>
      <c r="L8" s="38">
        <f t="shared" si="0"/>
        <v>780.88799047283817</v>
      </c>
      <c r="M8" s="38">
        <f t="shared" si="1"/>
        <v>1232.8152744174004</v>
      </c>
      <c r="N8" s="41"/>
      <c r="O8" s="423" t="s">
        <v>317</v>
      </c>
      <c r="P8" s="42" t="s">
        <v>309</v>
      </c>
      <c r="Q8" s="10">
        <f>I14</f>
        <v>1176.7578125</v>
      </c>
      <c r="R8" s="43"/>
      <c r="W8" s="49"/>
      <c r="Y8" s="420">
        <f t="shared" si="5"/>
        <v>21.679229344120753</v>
      </c>
      <c r="Z8" s="54">
        <f t="shared" si="6"/>
        <v>59.814345039317345</v>
      </c>
      <c r="AA8" s="54">
        <f t="shared" si="7"/>
        <v>103.35358222127434</v>
      </c>
      <c r="AB8" s="54">
        <f t="shared" si="8"/>
        <v>1.727906276551848</v>
      </c>
      <c r="AC8" s="48" t="s">
        <v>316</v>
      </c>
    </row>
    <row r="9" spans="1:29" s="44" customFormat="1" ht="17.25" customHeight="1">
      <c r="A9" s="34" t="s">
        <v>318</v>
      </c>
      <c r="B9" s="35">
        <v>7341.9</v>
      </c>
      <c r="C9" s="50">
        <f>Р6!T65</f>
        <v>182.57991872727871</v>
      </c>
      <c r="D9" s="37">
        <v>1.8</v>
      </c>
      <c r="E9" s="38">
        <f t="shared" si="2"/>
        <v>184.37991872727872</v>
      </c>
      <c r="F9" s="38">
        <f t="shared" si="3"/>
        <v>155.77189903070393</v>
      </c>
      <c r="G9" s="38">
        <f>Р6!T68</f>
        <v>28.6080196965748</v>
      </c>
      <c r="H9" s="52">
        <f>Р6!T71</f>
        <v>492.30803126096703</v>
      </c>
      <c r="I9" s="40">
        <f>Р6!T72</f>
        <v>1297.1700469255447</v>
      </c>
      <c r="J9" s="53">
        <f t="shared" si="4"/>
        <v>804.86201566457771</v>
      </c>
      <c r="K9" s="38">
        <f>Полив!B147</f>
        <v>0</v>
      </c>
      <c r="L9" s="38">
        <f t="shared" si="0"/>
        <v>804.86201566457771</v>
      </c>
      <c r="M9" s="38">
        <f t="shared" si="1"/>
        <v>1297.1700469255447</v>
      </c>
      <c r="N9" s="41"/>
      <c r="O9" s="423" t="s">
        <v>319</v>
      </c>
      <c r="P9" s="42" t="s">
        <v>309</v>
      </c>
      <c r="Q9" s="10">
        <f>Н16!V117</f>
        <v>1778.2214994430542</v>
      </c>
      <c r="R9" s="43"/>
      <c r="Y9" s="420">
        <f t="shared" si="5"/>
        <v>21.216837471322673</v>
      </c>
      <c r="Z9" s="54">
        <f t="shared" si="6"/>
        <v>67.054581410938184</v>
      </c>
      <c r="AA9" s="54">
        <f t="shared" si="7"/>
        <v>109.62584830419615</v>
      </c>
      <c r="AB9" s="54">
        <f t="shared" si="8"/>
        <v>1.6348748437092413</v>
      </c>
      <c r="AC9" s="48" t="s">
        <v>318</v>
      </c>
    </row>
    <row r="10" spans="1:29" s="44" customFormat="1" ht="17.25" customHeight="1">
      <c r="A10" s="34" t="s">
        <v>320</v>
      </c>
      <c r="B10" s="35">
        <v>7563.6</v>
      </c>
      <c r="C10" s="50">
        <f>Р5!T65</f>
        <v>181.93986386060712</v>
      </c>
      <c r="D10" s="37">
        <v>1</v>
      </c>
      <c r="E10" s="38">
        <f t="shared" si="2"/>
        <v>182.93986386060712</v>
      </c>
      <c r="F10" s="38">
        <f t="shared" si="3"/>
        <v>156.48748954880176</v>
      </c>
      <c r="G10" s="38">
        <f>Р5!T68</f>
        <v>26.452374311805361</v>
      </c>
      <c r="H10" s="55">
        <f>Р5!T71</f>
        <v>455.21208590269072</v>
      </c>
      <c r="I10" s="40">
        <f>Р5!T72</f>
        <v>1248.6612187623978</v>
      </c>
      <c r="J10" s="53">
        <f t="shared" si="4"/>
        <v>793.44913285970711</v>
      </c>
      <c r="K10" s="38">
        <f>Полив!F147</f>
        <v>0</v>
      </c>
      <c r="L10" s="38">
        <f t="shared" si="0"/>
        <v>793.44913285970711</v>
      </c>
      <c r="M10" s="38">
        <f t="shared" si="1"/>
        <v>1248.6612187623978</v>
      </c>
      <c r="N10" s="41"/>
      <c r="O10" s="424" t="s">
        <v>319</v>
      </c>
      <c r="P10" s="42" t="s">
        <v>309</v>
      </c>
      <c r="Q10" s="10">
        <f>Н16!AL117</f>
        <v>822.41900049708784</v>
      </c>
      <c r="R10" s="43"/>
      <c r="Y10" s="420">
        <f t="shared" si="5"/>
        <v>20.689551212227215</v>
      </c>
      <c r="Z10" s="54">
        <f t="shared" si="6"/>
        <v>60.184579552420892</v>
      </c>
      <c r="AA10" s="54">
        <f t="shared" si="7"/>
        <v>104.90363489075402</v>
      </c>
      <c r="AB10" s="54">
        <f t="shared" si="8"/>
        <v>1.7430317810791174</v>
      </c>
      <c r="AC10" s="48" t="s">
        <v>320</v>
      </c>
    </row>
    <row r="11" spans="1:29" s="44" customFormat="1" ht="17.25" customHeight="1">
      <c r="A11" s="34" t="s">
        <v>321</v>
      </c>
      <c r="B11" s="35">
        <v>7413.2</v>
      </c>
      <c r="C11" s="50">
        <f>Н11!T65</f>
        <v>165.82599483430386</v>
      </c>
      <c r="D11" s="37">
        <v>2.1</v>
      </c>
      <c r="E11" s="38">
        <f t="shared" si="2"/>
        <v>167.92599483430385</v>
      </c>
      <c r="F11" s="38">
        <f t="shared" si="3"/>
        <v>139.4905068993574</v>
      </c>
      <c r="G11" s="38">
        <f>Н11!T68</f>
        <v>28.435487934946437</v>
      </c>
      <c r="H11" s="39">
        <f>Н11!T71</f>
        <v>489.3389766812324</v>
      </c>
      <c r="I11" s="40">
        <f>Н11!T72</f>
        <v>1375.8271950483322</v>
      </c>
      <c r="J11" s="39">
        <f t="shared" si="4"/>
        <v>886.48821836709976</v>
      </c>
      <c r="K11" s="56">
        <f>Полив!B160</f>
        <v>0</v>
      </c>
      <c r="L11" s="38">
        <f t="shared" si="0"/>
        <v>886.48821836709976</v>
      </c>
      <c r="M11" s="38">
        <f t="shared" si="1"/>
        <v>1375.8271950483322</v>
      </c>
      <c r="N11" s="41"/>
      <c r="O11" s="424" t="s">
        <v>319</v>
      </c>
      <c r="P11" s="42" t="s">
        <v>309</v>
      </c>
      <c r="Q11" s="10">
        <f>Н16!AY117</f>
        <v>659.24600098561496</v>
      </c>
      <c r="R11" s="43"/>
      <c r="S11" s="49"/>
      <c r="Y11" s="420">
        <f t="shared" si="5"/>
        <v>18.816503925343628</v>
      </c>
      <c r="Z11" s="54">
        <f t="shared" si="6"/>
        <v>66.009142702373126</v>
      </c>
      <c r="AA11" s="54">
        <f t="shared" si="7"/>
        <v>119.58239604585063</v>
      </c>
      <c r="AB11" s="54">
        <f t="shared" si="8"/>
        <v>1.8116035317263932</v>
      </c>
      <c r="AC11" s="48" t="s">
        <v>321</v>
      </c>
    </row>
    <row r="12" spans="1:29" s="44" customFormat="1" ht="17.25" customHeight="1">
      <c r="A12" s="34" t="s">
        <v>322</v>
      </c>
      <c r="B12" s="35">
        <v>7336.5</v>
      </c>
      <c r="C12" s="50">
        <f>Н12!T65</f>
        <v>144.81927143188835</v>
      </c>
      <c r="D12" s="51">
        <v>2</v>
      </c>
      <c r="E12" s="38">
        <f t="shared" si="2"/>
        <v>146.81927143188835</v>
      </c>
      <c r="F12" s="38">
        <f t="shared" si="3"/>
        <v>123.42494091056517</v>
      </c>
      <c r="G12" s="38">
        <f>Н12!T68</f>
        <v>23.394330521323177</v>
      </c>
      <c r="H12" s="39">
        <f>Н12!T71</f>
        <v>402.58699916233292</v>
      </c>
      <c r="I12" s="40">
        <f>Н12!T72</f>
        <v>1047.7454981952906</v>
      </c>
      <c r="J12" s="39">
        <f t="shared" si="4"/>
        <v>645.15849903295771</v>
      </c>
      <c r="K12" s="56">
        <f>Полив!P173</f>
        <v>0</v>
      </c>
      <c r="L12" s="38">
        <f t="shared" si="0"/>
        <v>645.15849903295771</v>
      </c>
      <c r="M12" s="38">
        <f t="shared" si="1"/>
        <v>1047.7454981952906</v>
      </c>
      <c r="N12" s="57"/>
      <c r="O12" s="423" t="s">
        <v>323</v>
      </c>
      <c r="P12" s="42" t="s">
        <v>309</v>
      </c>
      <c r="Q12" s="10">
        <f>I21</f>
        <v>1164.7644991055131</v>
      </c>
      <c r="R12" s="58"/>
      <c r="S12" s="49"/>
      <c r="Y12" s="420">
        <f t="shared" si="5"/>
        <v>16.823409106599222</v>
      </c>
      <c r="Z12" s="54">
        <f t="shared" si="6"/>
        <v>54.874531338149382</v>
      </c>
      <c r="AA12" s="54">
        <f t="shared" si="7"/>
        <v>87.938185651599227</v>
      </c>
      <c r="AB12" s="54">
        <f t="shared" si="8"/>
        <v>1.6025318760301399</v>
      </c>
      <c r="AC12" s="48" t="s">
        <v>322</v>
      </c>
    </row>
    <row r="13" spans="1:29" s="44" customFormat="1" ht="17.25" customHeight="1">
      <c r="A13" s="34" t="s">
        <v>324</v>
      </c>
      <c r="B13" s="35">
        <v>14738.5</v>
      </c>
      <c r="C13" s="50">
        <f>Н14!T65</f>
        <v>324.21068510524492</v>
      </c>
      <c r="D13" s="51">
        <v>1</v>
      </c>
      <c r="E13" s="38">
        <f t="shared" si="2"/>
        <v>325.21068510524492</v>
      </c>
      <c r="F13" s="38">
        <f t="shared" si="3"/>
        <v>279.265693900754</v>
      </c>
      <c r="G13" s="38">
        <f>Н14!T68</f>
        <v>45.944991204490911</v>
      </c>
      <c r="H13" s="39">
        <f>Н14!T71</f>
        <v>790.65550171211373</v>
      </c>
      <c r="I13" s="40">
        <f>Н14!T72</f>
        <v>2011.5812492966652</v>
      </c>
      <c r="J13" s="39">
        <f t="shared" si="4"/>
        <v>1220.9257475845516</v>
      </c>
      <c r="K13" s="56">
        <f>Полив!B209</f>
        <v>0</v>
      </c>
      <c r="L13" s="38">
        <f t="shared" si="0"/>
        <v>1220.9257475845516</v>
      </c>
      <c r="M13" s="38">
        <f t="shared" si="1"/>
        <v>2011.5812492966652</v>
      </c>
      <c r="N13" s="59"/>
      <c r="O13" s="423" t="s">
        <v>325</v>
      </c>
      <c r="P13" s="42" t="s">
        <v>309</v>
      </c>
      <c r="Q13" s="10">
        <f>I22</f>
        <v>1491.9344997182488</v>
      </c>
      <c r="R13" s="60"/>
      <c r="S13" s="49"/>
      <c r="Y13" s="420">
        <f t="shared" si="5"/>
        <v>18.948040431574039</v>
      </c>
      <c r="Z13" s="54">
        <f t="shared" si="6"/>
        <v>53.645588201792158</v>
      </c>
      <c r="AA13" s="54">
        <f t="shared" si="7"/>
        <v>82.839213460294573</v>
      </c>
      <c r="AB13" s="54">
        <f t="shared" si="8"/>
        <v>1.5441943361435104</v>
      </c>
      <c r="AC13" s="48" t="s">
        <v>324</v>
      </c>
    </row>
    <row r="14" spans="1:29" s="44" customFormat="1" ht="17.25" customHeight="1">
      <c r="A14" s="34" t="s">
        <v>326</v>
      </c>
      <c r="B14" s="35">
        <v>7440.8</v>
      </c>
      <c r="C14" s="50">
        <f>Н15!T65</f>
        <v>174.71142578125</v>
      </c>
      <c r="D14" s="37">
        <v>4</v>
      </c>
      <c r="E14" s="38">
        <f t="shared" si="2"/>
        <v>178.71142578125</v>
      </c>
      <c r="F14" s="38">
        <f t="shared" si="3"/>
        <v>154.24547008789062</v>
      </c>
      <c r="G14" s="38">
        <f>Н15!T68</f>
        <v>24.46595569335938</v>
      </c>
      <c r="H14" s="39">
        <f>Н15!T71</f>
        <v>421.0283203125</v>
      </c>
      <c r="I14" s="40">
        <f>Н15!T72</f>
        <v>1176.7578125</v>
      </c>
      <c r="J14" s="39">
        <f t="shared" si="4"/>
        <v>755.7294921875</v>
      </c>
      <c r="K14" s="56">
        <f>Полив!L160</f>
        <v>0</v>
      </c>
      <c r="L14" s="38">
        <f t="shared" si="0"/>
        <v>755.7294921875</v>
      </c>
      <c r="M14" s="38">
        <f t="shared" si="1"/>
        <v>1176.7578125</v>
      </c>
      <c r="N14" s="61"/>
      <c r="O14" s="423" t="s">
        <v>327</v>
      </c>
      <c r="P14" s="42" t="s">
        <v>309</v>
      </c>
      <c r="Q14" s="10">
        <f>I5</f>
        <v>1181.12109375</v>
      </c>
      <c r="R14" s="62"/>
      <c r="S14" s="49"/>
      <c r="U14" s="63"/>
      <c r="Y14" s="420">
        <f t="shared" si="5"/>
        <v>20.729689023746186</v>
      </c>
      <c r="Z14" s="54">
        <f t="shared" si="6"/>
        <v>56.58374372547307</v>
      </c>
      <c r="AA14" s="54">
        <f t="shared" si="7"/>
        <v>101.56562361406031</v>
      </c>
      <c r="AB14" s="54">
        <f t="shared" si="8"/>
        <v>1.7949611836718598</v>
      </c>
      <c r="AC14" s="48" t="s">
        <v>326</v>
      </c>
    </row>
    <row r="15" spans="1:29" s="44" customFormat="1" ht="17.25" customHeight="1">
      <c r="A15" s="34" t="s">
        <v>328</v>
      </c>
      <c r="B15" s="35">
        <v>21349.599999999999</v>
      </c>
      <c r="C15" s="38">
        <f>Н16!BF109</f>
        <v>403.2581361397697</v>
      </c>
      <c r="D15" s="51">
        <v>0</v>
      </c>
      <c r="E15" s="38">
        <f t="shared" si="2"/>
        <v>403.2581361397697</v>
      </c>
      <c r="F15" s="38">
        <f t="shared" si="3"/>
        <v>328.93666646525162</v>
      </c>
      <c r="G15" s="38">
        <f>Н16!BF113</f>
        <v>74.321469674518085</v>
      </c>
      <c r="H15" s="39">
        <f>Н16!BF114</f>
        <v>1278.9789997335756</v>
      </c>
      <c r="I15" s="40">
        <f>Н16!BF116</f>
        <v>3259.886500925757</v>
      </c>
      <c r="J15" s="39">
        <f t="shared" si="4"/>
        <v>1980.9075011921814</v>
      </c>
      <c r="K15" s="56">
        <f>Полив!B235</f>
        <v>0</v>
      </c>
      <c r="L15" s="38">
        <f t="shared" si="0"/>
        <v>1980.9075011921814</v>
      </c>
      <c r="M15" s="38">
        <f>I15</f>
        <v>3259.886500925757</v>
      </c>
      <c r="N15" s="61"/>
      <c r="O15" s="423" t="s">
        <v>329</v>
      </c>
      <c r="P15" s="42" t="s">
        <v>309</v>
      </c>
      <c r="Q15" s="10">
        <f>I18</f>
        <v>1308.1490640640259</v>
      </c>
      <c r="R15" s="62"/>
      <c r="S15" s="49"/>
      <c r="U15" s="63"/>
      <c r="Y15" s="420">
        <f t="shared" si="5"/>
        <v>15.407158282368366</v>
      </c>
      <c r="Z15" s="54">
        <f t="shared" si="6"/>
        <v>59.906461935285705</v>
      </c>
      <c r="AA15" s="54">
        <f t="shared" si="7"/>
        <v>92.784291096422493</v>
      </c>
      <c r="AB15" s="54">
        <f t="shared" si="8"/>
        <v>1.5488194111121643</v>
      </c>
      <c r="AC15" s="48" t="s">
        <v>328</v>
      </c>
    </row>
    <row r="16" spans="1:29" s="70" customFormat="1" ht="17.25" customHeight="1">
      <c r="A16" s="64" t="s">
        <v>330</v>
      </c>
      <c r="B16" s="65">
        <v>12031.2</v>
      </c>
      <c r="C16" s="50">
        <f>Р7!T65</f>
        <v>260.0927734375</v>
      </c>
      <c r="D16" s="37">
        <v>2.6</v>
      </c>
      <c r="E16" s="38">
        <f t="shared" si="2"/>
        <v>262.69277343750002</v>
      </c>
      <c r="F16" s="38">
        <f t="shared" si="3"/>
        <v>224.45321554687501</v>
      </c>
      <c r="G16" s="38">
        <f>Р7!T68</f>
        <v>38.239557890625001</v>
      </c>
      <c r="H16" s="39">
        <f>Р7!T71</f>
        <v>658.0546875</v>
      </c>
      <c r="I16" s="40">
        <f>Р7!T72</f>
        <v>1835.8203125</v>
      </c>
      <c r="J16" s="39">
        <f t="shared" si="4"/>
        <v>1177.765625</v>
      </c>
      <c r="K16" s="56">
        <f>Полив!L147</f>
        <v>0</v>
      </c>
      <c r="L16" s="38">
        <f t="shared" si="0"/>
        <v>1177.765625</v>
      </c>
      <c r="M16" s="38">
        <f t="shared" si="1"/>
        <v>1835.8203125</v>
      </c>
      <c r="N16" s="66"/>
      <c r="O16" s="423" t="s">
        <v>331</v>
      </c>
      <c r="P16" s="42" t="s">
        <v>309</v>
      </c>
      <c r="Q16" s="67">
        <f>I19</f>
        <v>1107.037050485611</v>
      </c>
      <c r="R16" s="68"/>
      <c r="S16" s="69" t="s">
        <v>332</v>
      </c>
      <c r="T16" s="70" t="s">
        <v>333</v>
      </c>
      <c r="U16" s="69" t="s">
        <v>332</v>
      </c>
      <c r="V16" s="70" t="s">
        <v>333</v>
      </c>
      <c r="W16" s="70" t="s">
        <v>335</v>
      </c>
      <c r="X16" s="70" t="s">
        <v>334</v>
      </c>
      <c r="Y16" s="420">
        <f t="shared" si="5"/>
        <v>18.655929212952575</v>
      </c>
      <c r="Z16" s="54">
        <f t="shared" si="6"/>
        <v>54.695681852184322</v>
      </c>
      <c r="AA16" s="54">
        <f t="shared" si="7"/>
        <v>97.892614618658158</v>
      </c>
      <c r="AB16" s="54">
        <f t="shared" si="8"/>
        <v>1.7897686125060845</v>
      </c>
      <c r="AC16" s="71" t="s">
        <v>330</v>
      </c>
    </row>
    <row r="17" spans="1:29" s="44" customFormat="1" ht="21.75" customHeight="1">
      <c r="A17" s="34" t="s">
        <v>336</v>
      </c>
      <c r="B17" s="35">
        <v>8441.2000000000007</v>
      </c>
      <c r="C17" s="50">
        <f>Р8!T65</f>
        <v>227.65167406201363</v>
      </c>
      <c r="D17" s="37">
        <v>2.1</v>
      </c>
      <c r="E17" s="38">
        <f t="shared" si="2"/>
        <v>229.75167406201362</v>
      </c>
      <c r="F17" s="38">
        <f t="shared" si="3"/>
        <v>198.17963919394373</v>
      </c>
      <c r="G17" s="38">
        <f>Р8!T68</f>
        <v>31.572034868069881</v>
      </c>
      <c r="H17" s="38">
        <f>Р8!T71</f>
        <v>543.31500375270832</v>
      </c>
      <c r="I17" s="40">
        <f>Р8!T72</f>
        <v>1613.9939019680023</v>
      </c>
      <c r="J17" s="39">
        <f t="shared" si="4"/>
        <v>1070.6788982152939</v>
      </c>
      <c r="K17" s="56">
        <f>Полив!B173</f>
        <v>0</v>
      </c>
      <c r="L17" s="38">
        <f t="shared" si="0"/>
        <v>1070.6788982152939</v>
      </c>
      <c r="M17" s="38">
        <f t="shared" si="1"/>
        <v>1613.9939019680023</v>
      </c>
      <c r="N17" s="72" t="s">
        <v>555</v>
      </c>
      <c r="O17" s="423" t="s">
        <v>337</v>
      </c>
      <c r="P17" s="42" t="s">
        <v>309</v>
      </c>
      <c r="Q17" s="73">
        <f>I6</f>
        <v>1429.9997658729553</v>
      </c>
      <c r="R17" s="74"/>
      <c r="S17" s="49">
        <v>324.91399999999999</v>
      </c>
      <c r="T17" s="44">
        <v>421.40699999999998</v>
      </c>
      <c r="U17" s="49">
        <v>195.56800000000001</v>
      </c>
      <c r="V17" s="44">
        <v>402.233</v>
      </c>
      <c r="W17" s="44">
        <f>T17-V17</f>
        <v>19.173999999999978</v>
      </c>
      <c r="X17" s="49">
        <f>S17-U17</f>
        <v>129.34599999999998</v>
      </c>
      <c r="Y17" s="420">
        <f t="shared" si="5"/>
        <v>23.477661848308735</v>
      </c>
      <c r="Z17" s="54">
        <f t="shared" si="6"/>
        <v>64.364664236448405</v>
      </c>
      <c r="AA17" s="54">
        <f t="shared" si="7"/>
        <v>126.83965528779009</v>
      </c>
      <c r="AB17" s="54">
        <f t="shared" si="8"/>
        <v>1.9706411397072645</v>
      </c>
      <c r="AC17" s="48" t="s">
        <v>336</v>
      </c>
    </row>
    <row r="18" spans="1:29" s="78" customFormat="1" ht="20.25" customHeight="1">
      <c r="A18" s="34" t="s">
        <v>338</v>
      </c>
      <c r="B18" s="35">
        <v>7798.8</v>
      </c>
      <c r="C18" s="50">
        <f>Р10!T65</f>
        <v>196.45299658179283</v>
      </c>
      <c r="D18" s="37">
        <v>3</v>
      </c>
      <c r="E18" s="38">
        <f t="shared" si="2"/>
        <v>199.45299658179283</v>
      </c>
      <c r="F18" s="38">
        <f t="shared" si="3"/>
        <v>172.50262326955556</v>
      </c>
      <c r="G18" s="38">
        <f>Р10!T68</f>
        <v>26.950373312237272</v>
      </c>
      <c r="H18" s="52">
        <f>Р10!T71</f>
        <v>463.78202223777788</v>
      </c>
      <c r="I18" s="40">
        <f>Р10!T72</f>
        <v>1308.1490640640259</v>
      </c>
      <c r="J18" s="53">
        <f t="shared" si="4"/>
        <v>844.36704182624794</v>
      </c>
      <c r="K18" s="38">
        <f>Полив!P160</f>
        <v>0</v>
      </c>
      <c r="L18" s="38">
        <f t="shared" si="0"/>
        <v>844.36704182624794</v>
      </c>
      <c r="M18" s="38">
        <f t="shared" si="1"/>
        <v>1308.1490640640259</v>
      </c>
      <c r="N18" s="75"/>
      <c r="O18" s="423" t="s">
        <v>339</v>
      </c>
      <c r="P18" s="42" t="s">
        <v>309</v>
      </c>
      <c r="Q18" s="76">
        <f>I8</f>
        <v>1232.8152744174004</v>
      </c>
      <c r="R18" s="77"/>
      <c r="U18" s="79"/>
      <c r="Y18" s="420">
        <f t="shared" si="5"/>
        <v>22.119123874128785</v>
      </c>
      <c r="Z18" s="54">
        <f t="shared" si="6"/>
        <v>59.468382602166727</v>
      </c>
      <c r="AA18" s="54">
        <f t="shared" si="7"/>
        <v>108.26884159437964</v>
      </c>
      <c r="AB18" s="54">
        <f t="shared" si="8"/>
        <v>1.8206118420721076</v>
      </c>
      <c r="AC18" s="48" t="s">
        <v>338</v>
      </c>
    </row>
    <row r="19" spans="1:29" s="44" customFormat="1" ht="17.25" customHeight="1">
      <c r="A19" s="80" t="s">
        <v>340</v>
      </c>
      <c r="B19" s="35">
        <v>6408.7</v>
      </c>
      <c r="C19" s="81">
        <f>Р1А!T65</f>
        <v>165.50999993085861</v>
      </c>
      <c r="D19" s="37">
        <v>1.3</v>
      </c>
      <c r="E19" s="38">
        <f t="shared" si="2"/>
        <v>166.80999993085862</v>
      </c>
      <c r="F19" s="38">
        <f t="shared" si="3"/>
        <v>143.1032688613534</v>
      </c>
      <c r="G19" s="82">
        <f>Р1А!T68</f>
        <v>23.706731069505217</v>
      </c>
      <c r="H19" s="83">
        <f>Р1А!T71</f>
        <v>407.96301960945129</v>
      </c>
      <c r="I19" s="40">
        <f>Р1А!T72</f>
        <v>1107.037050485611</v>
      </c>
      <c r="J19" s="53">
        <f t="shared" si="4"/>
        <v>699.07403087615967</v>
      </c>
      <c r="K19" s="38">
        <f>Полив!L84</f>
        <v>0</v>
      </c>
      <c r="L19" s="38">
        <f t="shared" si="0"/>
        <v>699.07403087615967</v>
      </c>
      <c r="M19" s="38">
        <f t="shared" si="1"/>
        <v>1107.037050485611</v>
      </c>
      <c r="N19" s="41"/>
      <c r="O19" s="423" t="s">
        <v>341</v>
      </c>
      <c r="P19" s="42" t="s">
        <v>309</v>
      </c>
      <c r="Q19" s="10">
        <f>I20</f>
        <v>1075.1539983972907</v>
      </c>
      <c r="R19" s="43"/>
      <c r="Y19" s="46">
        <f t="shared" si="5"/>
        <v>22.329531552632108</v>
      </c>
      <c r="Z19" s="47">
        <f t="shared" si="6"/>
        <v>63.657687145513329</v>
      </c>
      <c r="AA19" s="47">
        <f t="shared" si="7"/>
        <v>109.08203393452021</v>
      </c>
      <c r="AB19" s="47">
        <f t="shared" si="8"/>
        <v>1.7135720574511706</v>
      </c>
      <c r="AC19" s="84" t="s">
        <v>340</v>
      </c>
    </row>
    <row r="20" spans="1:29" s="44" customFormat="1" ht="17.25" customHeight="1">
      <c r="A20" s="80" t="s">
        <v>342</v>
      </c>
      <c r="B20" s="35">
        <v>6441.8</v>
      </c>
      <c r="C20" s="81">
        <f>Р3А!T65</f>
        <v>149.83223119529691</v>
      </c>
      <c r="D20" s="51">
        <v>8</v>
      </c>
      <c r="E20" s="38">
        <f t="shared" si="2"/>
        <v>157.83223119529691</v>
      </c>
      <c r="F20" s="38">
        <f t="shared" si="3"/>
        <v>131.66108524537788</v>
      </c>
      <c r="G20" s="82">
        <f>Р3А!T68</f>
        <v>26.171145949919023</v>
      </c>
      <c r="H20" s="83">
        <f>Р3А!T71</f>
        <v>450.37249956838792</v>
      </c>
      <c r="I20" s="40">
        <f>Р3А!T72</f>
        <v>1075.1539983972907</v>
      </c>
      <c r="J20" s="53">
        <f t="shared" si="4"/>
        <v>624.78149882890284</v>
      </c>
      <c r="K20" s="38">
        <f>Полив!L173</f>
        <v>0</v>
      </c>
      <c r="L20" s="38">
        <f t="shared" si="0"/>
        <v>624.78149882890284</v>
      </c>
      <c r="M20" s="38">
        <f t="shared" si="1"/>
        <v>1075.1539983972907</v>
      </c>
      <c r="N20" s="41"/>
      <c r="O20" s="423" t="s">
        <v>343</v>
      </c>
      <c r="P20" s="42" t="s">
        <v>309</v>
      </c>
      <c r="Q20" s="10">
        <f>I7</f>
        <v>1378.583984375</v>
      </c>
      <c r="R20" s="43"/>
      <c r="Y20" s="46">
        <f t="shared" si="5"/>
        <v>20.438555255577302</v>
      </c>
      <c r="Z20" s="47">
        <f t="shared" si="6"/>
        <v>69.914076743827493</v>
      </c>
      <c r="AA20" s="47">
        <f t="shared" si="7"/>
        <v>96.988652058260556</v>
      </c>
      <c r="AB20" s="47">
        <f t="shared" si="8"/>
        <v>1.3872549932059768</v>
      </c>
      <c r="AC20" s="84" t="s">
        <v>342</v>
      </c>
    </row>
    <row r="21" spans="1:29" s="44" customFormat="1" ht="17.25" customHeight="1">
      <c r="A21" s="85" t="s">
        <v>344</v>
      </c>
      <c r="B21" s="86">
        <v>9183.2000000000007</v>
      </c>
      <c r="C21" s="50">
        <f>П2!T65</f>
        <v>168.79950349467163</v>
      </c>
      <c r="D21" s="51">
        <v>2</v>
      </c>
      <c r="E21" s="38">
        <f t="shared" si="2"/>
        <v>170.79950349467163</v>
      </c>
      <c r="F21" s="38">
        <f t="shared" si="3"/>
        <v>148.60482485690872</v>
      </c>
      <c r="G21" s="38">
        <f>П2!T68</f>
        <v>22.194678637762909</v>
      </c>
      <c r="H21" s="52">
        <f>П2!T71</f>
        <v>381.94249935919657</v>
      </c>
      <c r="I21" s="40">
        <f>П2!T72</f>
        <v>1164.7644991055131</v>
      </c>
      <c r="J21" s="53">
        <f t="shared" si="4"/>
        <v>782.82199974631658</v>
      </c>
      <c r="K21" s="38">
        <f>Полив!B222</f>
        <v>0</v>
      </c>
      <c r="L21" s="38">
        <f t="shared" si="0"/>
        <v>782.82199974631658</v>
      </c>
      <c r="M21" s="38">
        <f t="shared" si="1"/>
        <v>1164.7644991055131</v>
      </c>
      <c r="N21" s="41"/>
      <c r="O21" s="423" t="s">
        <v>345</v>
      </c>
      <c r="P21" s="42" t="s">
        <v>309</v>
      </c>
      <c r="Q21" s="10">
        <f>I10</f>
        <v>1248.6612187623978</v>
      </c>
      <c r="R21" s="43"/>
      <c r="Y21" s="46">
        <f t="shared" si="5"/>
        <v>16.182248547010705</v>
      </c>
      <c r="Z21" s="47">
        <f t="shared" si="6"/>
        <v>41.591438644393733</v>
      </c>
      <c r="AA21" s="47">
        <f t="shared" si="7"/>
        <v>85.245012604137614</v>
      </c>
      <c r="AB21" s="47">
        <f t="shared" si="8"/>
        <v>2.0495807642765467</v>
      </c>
      <c r="AC21" s="87" t="s">
        <v>344</v>
      </c>
    </row>
    <row r="22" spans="1:29" s="44" customFormat="1" ht="15.75" customHeight="1">
      <c r="A22" s="85" t="s">
        <v>346</v>
      </c>
      <c r="B22" s="86">
        <v>13949.8</v>
      </c>
      <c r="C22" s="50">
        <f>П4!T65</f>
        <v>295.4411618797775</v>
      </c>
      <c r="D22" s="51">
        <v>4</v>
      </c>
      <c r="E22" s="38">
        <f t="shared" si="2"/>
        <v>299.4411618797775</v>
      </c>
      <c r="F22" s="38">
        <f t="shared" si="3"/>
        <v>265.54344879896388</v>
      </c>
      <c r="G22" s="38">
        <f>П4!T68</f>
        <v>33.897713080813638</v>
      </c>
      <c r="H22" s="39">
        <f>П4!T71</f>
        <v>583.3370001860892</v>
      </c>
      <c r="I22" s="40">
        <f>П4!T72</f>
        <v>1491.9344997182488</v>
      </c>
      <c r="J22" s="39">
        <f t="shared" si="4"/>
        <v>908.59749953215965</v>
      </c>
      <c r="K22" s="38">
        <f>Полив!F209</f>
        <v>0</v>
      </c>
      <c r="L22" s="38">
        <f t="shared" si="0"/>
        <v>908.59749953215965</v>
      </c>
      <c r="M22" s="38">
        <f t="shared" si="1"/>
        <v>1491.9344997182488</v>
      </c>
      <c r="N22" s="41"/>
      <c r="O22" s="423" t="s">
        <v>347</v>
      </c>
      <c r="P22" s="42" t="s">
        <v>309</v>
      </c>
      <c r="Q22" s="10">
        <f>I9</f>
        <v>1297.1700469255447</v>
      </c>
      <c r="R22" s="43"/>
      <c r="Y22" s="88">
        <f t="shared" si="5"/>
        <v>19.035645586242374</v>
      </c>
      <c r="Z22" s="89">
        <f t="shared" si="6"/>
        <v>41.816871939819151</v>
      </c>
      <c r="AA22" s="89">
        <f t="shared" si="7"/>
        <v>65.133371054220106</v>
      </c>
      <c r="AB22" s="89">
        <f t="shared" si="8"/>
        <v>1.5575859224467328</v>
      </c>
      <c r="AC22" s="90" t="s">
        <v>346</v>
      </c>
    </row>
    <row r="23" spans="1:29" s="44" customFormat="1" ht="17.25" customHeight="1">
      <c r="A23" s="91" t="s">
        <v>348</v>
      </c>
      <c r="B23" s="92">
        <f t="shared" ref="B23:M23" si="9">SUM(B4:B22)</f>
        <v>173578.49999999997</v>
      </c>
      <c r="C23" s="93">
        <f t="shared" si="9"/>
        <v>3990.7821953782268</v>
      </c>
      <c r="D23" s="93">
        <f t="shared" si="9"/>
        <v>39.100000000000009</v>
      </c>
      <c r="E23" s="94">
        <f t="shared" si="9"/>
        <v>4029.8821953782267</v>
      </c>
      <c r="F23" s="94">
        <f t="shared" si="9"/>
        <v>3442.2305808630022</v>
      </c>
      <c r="G23" s="94">
        <f>SUM(G4:G22)</f>
        <v>587.65161451522397</v>
      </c>
      <c r="H23" s="94">
        <f t="shared" si="9"/>
        <v>10112.745044144278</v>
      </c>
      <c r="I23" s="95">
        <f>SUM(I4:I22)</f>
        <v>27545.152030372061</v>
      </c>
      <c r="J23" s="94">
        <f t="shared" si="9"/>
        <v>17432.406986227783</v>
      </c>
      <c r="K23" s="94">
        <f t="shared" si="9"/>
        <v>0</v>
      </c>
      <c r="L23" s="94">
        <f t="shared" si="9"/>
        <v>17432.406986227783</v>
      </c>
      <c r="M23" s="94">
        <f t="shared" si="9"/>
        <v>27545.152030372061</v>
      </c>
      <c r="N23" s="96"/>
      <c r="O23" s="423" t="s">
        <v>349</v>
      </c>
      <c r="P23" s="42" t="s">
        <v>309</v>
      </c>
      <c r="Q23" s="97">
        <f>I16</f>
        <v>1835.8203125</v>
      </c>
      <c r="R23" s="98"/>
      <c r="X23" s="44" t="s">
        <v>350</v>
      </c>
      <c r="Y23" s="99">
        <f t="shared" si="5"/>
        <v>19.830973195775989</v>
      </c>
      <c r="Z23" s="100">
        <f t="shared" si="6"/>
        <v>58.260355079369155</v>
      </c>
      <c r="AA23" s="100">
        <f t="shared" si="7"/>
        <v>100.42952892338501</v>
      </c>
      <c r="AB23" s="101">
        <f>AA23/Z23</f>
        <v>1.7238056442767644</v>
      </c>
    </row>
    <row r="24" spans="1:29" s="44" customFormat="1" ht="15.75" customHeight="1">
      <c r="A24" s="102" t="s">
        <v>351</v>
      </c>
      <c r="B24" s="103"/>
      <c r="C24" s="104"/>
      <c r="D24" s="104"/>
      <c r="E24" s="105">
        <v>1866.28</v>
      </c>
      <c r="F24" s="106"/>
      <c r="G24" s="106"/>
      <c r="H24" s="107">
        <v>26.22</v>
      </c>
      <c r="I24" s="108"/>
      <c r="J24" s="105">
        <v>23.95</v>
      </c>
      <c r="K24" s="106"/>
      <c r="L24" s="106"/>
      <c r="M24" s="105">
        <v>19.39</v>
      </c>
      <c r="N24" s="109"/>
      <c r="O24" s="423" t="s">
        <v>352</v>
      </c>
      <c r="P24" s="42" t="s">
        <v>309</v>
      </c>
      <c r="Q24" s="10">
        <f>I17</f>
        <v>1613.9939019680023</v>
      </c>
      <c r="R24" s="62"/>
      <c r="S24" s="110"/>
      <c r="Y24" s="99"/>
      <c r="Z24" s="100"/>
      <c r="AA24" s="100"/>
      <c r="AB24" s="101"/>
    </row>
    <row r="25" spans="1:29" s="78" customFormat="1" ht="15">
      <c r="A25" s="111" t="s">
        <v>353</v>
      </c>
      <c r="B25" s="112"/>
      <c r="C25" s="113"/>
      <c r="D25" s="114"/>
      <c r="E25" s="115">
        <f>E24*E23</f>
        <v>7520888.5435904767</v>
      </c>
      <c r="F25" s="116"/>
      <c r="G25" s="116"/>
      <c r="H25" s="117">
        <f>H24*H23</f>
        <v>265156.17505746294</v>
      </c>
      <c r="I25" s="118"/>
      <c r="J25" s="115">
        <f>J23*J24</f>
        <v>417506.1473201554</v>
      </c>
      <c r="K25" s="116"/>
      <c r="L25" s="116"/>
      <c r="M25" s="115">
        <f>M23*M24</f>
        <v>534100.49786891427</v>
      </c>
      <c r="N25" s="119"/>
      <c r="O25" s="425"/>
      <c r="P25" s="120"/>
      <c r="Q25" s="121">
        <f>SUM(Q4:Q24)</f>
        <v>27545.152030372061</v>
      </c>
      <c r="R25" s="120"/>
      <c r="Y25" s="122"/>
      <c r="Z25" s="123"/>
      <c r="AA25" s="123"/>
      <c r="AB25" s="124"/>
    </row>
    <row r="26" spans="1:29" s="44" customFormat="1" ht="15" customHeight="1">
      <c r="A26" s="125" t="s">
        <v>354</v>
      </c>
      <c r="B26" s="112"/>
      <c r="C26" s="113"/>
      <c r="D26" s="113"/>
      <c r="E26" s="115">
        <f>E23</f>
        <v>4029.8821953782267</v>
      </c>
      <c r="F26" s="116"/>
      <c r="G26" s="116"/>
      <c r="H26" s="117">
        <f>H23</f>
        <v>10112.745044144278</v>
      </c>
      <c r="I26" s="118"/>
      <c r="J26" s="115">
        <f>J23</f>
        <v>17432.406986227783</v>
      </c>
      <c r="K26" s="116"/>
      <c r="L26" s="116"/>
      <c r="M26" s="115">
        <f>M23</f>
        <v>27545.152030372061</v>
      </c>
      <c r="N26" s="126"/>
      <c r="O26" s="62"/>
      <c r="P26" s="62"/>
      <c r="Q26" s="10"/>
      <c r="R26" s="62"/>
      <c r="Y26" s="99"/>
      <c r="Z26" s="100"/>
      <c r="AA26" s="100"/>
      <c r="AB26" s="101"/>
    </row>
    <row r="27" spans="1:29" s="78" customFormat="1" ht="15">
      <c r="A27" s="111" t="s">
        <v>355</v>
      </c>
      <c r="B27" s="112"/>
      <c r="C27" s="113"/>
      <c r="D27" s="113"/>
      <c r="E27" s="115">
        <f>E26*E24</f>
        <v>7520888.5435904767</v>
      </c>
      <c r="F27" s="116"/>
      <c r="G27" s="116"/>
      <c r="H27" s="117">
        <f>H24*H26</f>
        <v>265156.17505746294</v>
      </c>
      <c r="I27" s="118"/>
      <c r="J27" s="115">
        <f>J24*J26</f>
        <v>417506.1473201554</v>
      </c>
      <c r="K27" s="116"/>
      <c r="L27" s="116"/>
      <c r="M27" s="115">
        <f>M24*M26</f>
        <v>534100.49786891427</v>
      </c>
      <c r="N27" s="126"/>
      <c r="O27" s="62"/>
      <c r="P27" s="62"/>
      <c r="Q27" s="10"/>
      <c r="R27" s="62"/>
      <c r="Y27" s="122"/>
      <c r="Z27" s="123"/>
      <c r="AA27" s="123"/>
      <c r="AB27" s="124"/>
    </row>
    <row r="28" spans="1:29" s="44" customFormat="1" ht="14.25" customHeight="1">
      <c r="A28" s="125" t="s">
        <v>356</v>
      </c>
      <c r="B28" s="112"/>
      <c r="C28" s="113"/>
      <c r="D28" s="113"/>
      <c r="E28" s="115">
        <f>E23-E26</f>
        <v>0</v>
      </c>
      <c r="F28" s="116"/>
      <c r="G28" s="116"/>
      <c r="H28" s="116"/>
      <c r="I28" s="127"/>
      <c r="J28" s="116"/>
      <c r="K28" s="116"/>
      <c r="L28" s="116"/>
      <c r="M28" s="115">
        <f>M23-M26</f>
        <v>0</v>
      </c>
      <c r="N28" s="126"/>
      <c r="O28" s="62"/>
      <c r="P28" s="62"/>
      <c r="Q28" s="10"/>
      <c r="R28" s="62"/>
      <c r="Y28" s="99"/>
      <c r="Z28" s="100"/>
      <c r="AA28" s="100"/>
      <c r="AB28" s="101"/>
    </row>
    <row r="29" spans="1:29" s="78" customFormat="1" ht="15.75" customHeight="1">
      <c r="A29" s="111" t="s">
        <v>357</v>
      </c>
      <c r="B29" s="112"/>
      <c r="C29" s="113"/>
      <c r="D29" s="113"/>
      <c r="E29" s="115">
        <f>E28*E24</f>
        <v>0</v>
      </c>
      <c r="F29" s="116"/>
      <c r="G29" s="116"/>
      <c r="H29" s="464">
        <f>H27+J27</f>
        <v>682662.3223776184</v>
      </c>
      <c r="I29" s="464"/>
      <c r="J29" s="464"/>
      <c r="K29" s="116"/>
      <c r="L29" s="116"/>
      <c r="M29" s="115">
        <f>M28*M24</f>
        <v>0</v>
      </c>
      <c r="N29" s="126"/>
      <c r="O29" s="62"/>
      <c r="P29" s="62"/>
      <c r="Q29" s="10"/>
      <c r="R29" s="62"/>
      <c r="Y29" s="122"/>
      <c r="Z29" s="123"/>
      <c r="AA29" s="123"/>
      <c r="AB29" s="124"/>
    </row>
    <row r="30" spans="1:29" s="78" customFormat="1" ht="16.5" customHeight="1">
      <c r="A30" s="128"/>
      <c r="B30" s="129"/>
      <c r="C30" s="130"/>
      <c r="D30" s="130"/>
      <c r="E30" s="130"/>
      <c r="F30" s="130"/>
      <c r="G30" s="130"/>
      <c r="H30" s="130"/>
      <c r="I30" s="131"/>
      <c r="J30" s="130"/>
      <c r="K30" s="130"/>
      <c r="L30" s="130"/>
      <c r="M30" s="130"/>
      <c r="N30" s="130"/>
      <c r="O30" s="130"/>
      <c r="P30" s="130"/>
      <c r="Q30" s="10"/>
      <c r="R30" s="130"/>
      <c r="Y30" s="122"/>
      <c r="Z30" s="123"/>
      <c r="AA30" s="123"/>
      <c r="AB30" s="124"/>
    </row>
    <row r="31" spans="1:29" s="11" customFormat="1" ht="15.75" customHeight="1">
      <c r="A31" s="465" t="s">
        <v>358</v>
      </c>
      <c r="B31" s="132"/>
      <c r="C31" s="133" t="s">
        <v>359</v>
      </c>
      <c r="D31" s="134"/>
      <c r="E31" s="134"/>
      <c r="F31" s="134"/>
      <c r="G31" s="134"/>
      <c r="H31" s="134"/>
      <c r="I31" s="135"/>
      <c r="J31" s="134"/>
      <c r="K31" s="136"/>
      <c r="L31" s="450" t="s">
        <v>360</v>
      </c>
      <c r="M31" s="450"/>
      <c r="N31" s="134"/>
      <c r="O31" s="134"/>
      <c r="P31" s="134"/>
      <c r="Q31" s="10"/>
      <c r="R31" s="134"/>
      <c r="T31" s="137"/>
      <c r="Y31" s="12"/>
      <c r="Z31" s="13"/>
      <c r="AA31" s="13"/>
      <c r="AB31" s="14"/>
    </row>
    <row r="32" spans="1:29" s="139" customFormat="1" ht="15.75">
      <c r="A32" s="465"/>
      <c r="B32" s="132"/>
      <c r="C32" s="11" t="s">
        <v>243</v>
      </c>
      <c r="D32" s="128"/>
      <c r="E32" s="128"/>
      <c r="F32" s="128"/>
      <c r="G32" s="128"/>
      <c r="H32" s="130"/>
      <c r="I32" s="138"/>
      <c r="J32" s="128"/>
      <c r="K32" s="128"/>
      <c r="L32" s="128"/>
      <c r="M32" s="128"/>
      <c r="N32" s="128"/>
      <c r="O32" s="128"/>
      <c r="P32" s="128"/>
      <c r="Q32" s="10"/>
      <c r="R32" s="128"/>
      <c r="Y32" s="140"/>
      <c r="Z32" s="141"/>
      <c r="AA32" s="141"/>
      <c r="AB32" s="142"/>
    </row>
    <row r="33" spans="1:28" s="11" customFormat="1" ht="15.75">
      <c r="A33" s="128"/>
      <c r="B33" s="129"/>
      <c r="D33" s="128"/>
      <c r="E33" s="128"/>
      <c r="F33" s="128"/>
      <c r="G33" s="128"/>
      <c r="H33" s="128"/>
      <c r="I33" s="138"/>
      <c r="J33" s="128"/>
      <c r="K33" s="128"/>
      <c r="L33" s="128"/>
      <c r="M33" s="128"/>
      <c r="N33" s="128"/>
      <c r="O33" s="128"/>
      <c r="P33" s="128"/>
      <c r="Q33" s="10"/>
      <c r="R33" s="128"/>
      <c r="Y33" s="12"/>
      <c r="Z33" s="13"/>
      <c r="AA33" s="13"/>
      <c r="AB33" s="14"/>
    </row>
    <row r="34" spans="1:28" s="11" customFormat="1" ht="15.75">
      <c r="A34" s="465" t="s">
        <v>361</v>
      </c>
      <c r="B34" s="132"/>
      <c r="C34" s="139" t="s">
        <v>362</v>
      </c>
      <c r="D34" s="143"/>
      <c r="E34" s="143"/>
      <c r="F34" s="143"/>
      <c r="G34" s="143"/>
      <c r="H34" s="143"/>
      <c r="I34" s="144"/>
      <c r="J34" s="143"/>
      <c r="K34" s="145"/>
      <c r="L34" s="466" t="s">
        <v>363</v>
      </c>
      <c r="M34" s="466"/>
      <c r="N34" s="128"/>
      <c r="O34" s="128"/>
      <c r="P34" s="128"/>
      <c r="Q34" s="10"/>
      <c r="R34" s="128"/>
      <c r="Y34" s="12"/>
      <c r="Z34" s="13"/>
      <c r="AA34" s="13"/>
      <c r="AB34" s="14"/>
    </row>
    <row r="35" spans="1:28" s="11" customFormat="1" ht="15.75">
      <c r="A35" s="465"/>
      <c r="B35" s="132"/>
      <c r="C35" s="11" t="s">
        <v>364</v>
      </c>
      <c r="D35" s="128"/>
      <c r="E35" s="128"/>
      <c r="F35" s="128"/>
      <c r="G35" s="128"/>
      <c r="H35" s="128"/>
      <c r="I35" s="138"/>
      <c r="J35" s="128"/>
      <c r="K35" s="128"/>
      <c r="L35" s="128"/>
      <c r="M35" s="128"/>
      <c r="N35" s="128"/>
      <c r="O35" s="128"/>
      <c r="P35" s="128"/>
      <c r="Q35" s="10"/>
      <c r="R35" s="128"/>
      <c r="Y35" s="12"/>
      <c r="Z35" s="13"/>
      <c r="AA35" s="13"/>
      <c r="AB35" s="14"/>
    </row>
    <row r="36" spans="1:28" s="11" customFormat="1" ht="15.75">
      <c r="A36" s="146"/>
      <c r="B36" s="147"/>
      <c r="C36" s="146"/>
      <c r="D36" s="146"/>
      <c r="E36" s="148"/>
      <c r="F36" s="148"/>
      <c r="G36" s="148"/>
      <c r="H36" s="148"/>
      <c r="I36" s="149"/>
      <c r="J36" s="148"/>
      <c r="K36" s="148"/>
      <c r="L36" s="148"/>
      <c r="M36" s="148"/>
      <c r="N36" s="148"/>
      <c r="O36" s="148"/>
      <c r="P36" s="148"/>
      <c r="Q36" s="10"/>
      <c r="R36" s="148"/>
      <c r="Y36" s="12"/>
      <c r="Z36" s="13"/>
      <c r="AA36" s="13"/>
      <c r="AB36" s="14"/>
    </row>
    <row r="37" spans="1:28">
      <c r="A37" s="148"/>
      <c r="C37" s="146"/>
      <c r="D37" s="146"/>
      <c r="E37" s="148"/>
      <c r="F37" s="148"/>
      <c r="G37" s="148"/>
      <c r="H37" s="148"/>
      <c r="I37" s="149"/>
      <c r="J37" s="148"/>
      <c r="K37" s="148"/>
      <c r="L37" s="148"/>
      <c r="M37" s="148"/>
      <c r="N37" s="146"/>
      <c r="O37" s="146"/>
      <c r="P37" s="146"/>
      <c r="Q37" s="151"/>
      <c r="R37" s="146"/>
    </row>
    <row r="38" spans="1:28">
      <c r="A38" s="148"/>
      <c r="C38" s="146"/>
      <c r="D38" s="146"/>
      <c r="E38" s="148"/>
      <c r="F38" s="148"/>
      <c r="G38" s="148"/>
      <c r="H38" s="148"/>
      <c r="I38" s="149"/>
      <c r="J38" s="148"/>
      <c r="K38" s="148"/>
      <c r="L38" s="148"/>
      <c r="M38" s="148"/>
      <c r="N38" s="146"/>
      <c r="O38" s="146"/>
      <c r="P38" s="146"/>
      <c r="Q38" s="151"/>
      <c r="R38" s="146"/>
    </row>
    <row r="39" spans="1:28">
      <c r="A39" s="148"/>
      <c r="C39" s="146"/>
      <c r="D39" s="146"/>
      <c r="E39" s="148"/>
      <c r="F39" s="148"/>
      <c r="G39" s="148"/>
      <c r="H39" s="148"/>
      <c r="I39" s="149"/>
      <c r="J39" s="148"/>
      <c r="K39" s="148"/>
      <c r="L39" s="148"/>
      <c r="M39" s="148"/>
      <c r="N39" s="146"/>
      <c r="O39" s="146"/>
      <c r="P39" s="146"/>
      <c r="Q39" s="151"/>
      <c r="R39" s="146"/>
    </row>
    <row r="40" spans="1:28">
      <c r="A40" s="148"/>
      <c r="C40" s="146"/>
      <c r="D40" s="146"/>
      <c r="E40" s="148"/>
      <c r="F40" s="148"/>
      <c r="G40" s="148"/>
      <c r="H40" s="148"/>
      <c r="I40" s="149"/>
      <c r="J40" s="148"/>
      <c r="K40" s="148"/>
      <c r="L40" s="148"/>
      <c r="M40" s="148"/>
      <c r="N40" s="146"/>
      <c r="O40" s="146"/>
      <c r="P40" s="146"/>
      <c r="Q40" s="151"/>
      <c r="R40" s="146"/>
    </row>
    <row r="41" spans="1:28">
      <c r="A41" s="148"/>
      <c r="C41" s="146"/>
      <c r="D41" s="146"/>
      <c r="E41" s="148"/>
      <c r="F41" s="148"/>
      <c r="G41" s="148"/>
      <c r="H41" s="148"/>
      <c r="I41" s="149"/>
      <c r="J41" s="148"/>
      <c r="K41" s="148"/>
      <c r="L41" s="148"/>
      <c r="M41" s="148"/>
      <c r="N41" s="146"/>
      <c r="O41" s="146"/>
      <c r="P41" s="146"/>
      <c r="Q41" s="151"/>
      <c r="R41" s="146"/>
    </row>
    <row r="42" spans="1:28">
      <c r="A42" s="148"/>
      <c r="C42" s="146"/>
      <c r="D42" s="146"/>
      <c r="E42" s="148"/>
      <c r="F42" s="148"/>
      <c r="G42" s="148"/>
      <c r="H42" s="148"/>
      <c r="I42" s="149"/>
      <c r="J42" s="148"/>
      <c r="K42" s="148"/>
      <c r="L42" s="148"/>
      <c r="M42" s="148"/>
      <c r="N42" s="146"/>
      <c r="O42" s="146"/>
      <c r="P42" s="146"/>
      <c r="Q42" s="151"/>
      <c r="R42" s="146"/>
    </row>
    <row r="43" spans="1:28">
      <c r="A43" s="148"/>
      <c r="C43" s="146"/>
      <c r="D43" s="146"/>
      <c r="E43" s="148"/>
      <c r="F43" s="148"/>
      <c r="G43" s="148"/>
      <c r="H43" s="148"/>
      <c r="I43" s="149"/>
      <c r="J43" s="148"/>
      <c r="K43" s="148"/>
      <c r="L43" s="148"/>
      <c r="M43" s="148"/>
      <c r="N43" s="146"/>
      <c r="O43" s="146"/>
      <c r="P43" s="146"/>
      <c r="Q43" s="151"/>
      <c r="R43" s="146"/>
    </row>
    <row r="44" spans="1:28">
      <c r="A44" s="148"/>
      <c r="C44" s="146"/>
      <c r="D44" s="146"/>
      <c r="E44" s="148"/>
      <c r="F44" s="148"/>
      <c r="G44" s="148"/>
      <c r="H44" s="148"/>
      <c r="I44" s="149"/>
      <c r="J44" s="148"/>
      <c r="K44" s="148"/>
      <c r="L44" s="148"/>
      <c r="M44" s="148"/>
      <c r="N44" s="146"/>
      <c r="O44" s="146"/>
      <c r="P44" s="146"/>
      <c r="Q44" s="151"/>
      <c r="R44" s="146"/>
    </row>
    <row r="45" spans="1:28">
      <c r="A45" s="148"/>
      <c r="C45" s="146"/>
      <c r="D45" s="146"/>
      <c r="E45" s="148"/>
      <c r="F45" s="148"/>
      <c r="G45" s="148"/>
      <c r="H45" s="148"/>
      <c r="I45" s="149"/>
      <c r="J45" s="148"/>
      <c r="K45" s="148"/>
      <c r="L45" s="148"/>
      <c r="M45" s="148"/>
      <c r="N45" s="146"/>
      <c r="O45" s="146"/>
      <c r="P45" s="146"/>
      <c r="Q45" s="151"/>
      <c r="R45" s="146"/>
    </row>
    <row r="46" spans="1:28">
      <c r="A46" s="148"/>
      <c r="C46" s="146"/>
      <c r="D46" s="146"/>
      <c r="E46" s="148"/>
      <c r="F46" s="148"/>
      <c r="G46" s="148"/>
      <c r="H46" s="148"/>
      <c r="I46" s="149"/>
      <c r="J46" s="148"/>
      <c r="K46" s="148"/>
      <c r="L46" s="148"/>
      <c r="M46" s="148"/>
      <c r="N46" s="146"/>
      <c r="O46" s="146"/>
      <c r="P46" s="146"/>
      <c r="Q46" s="151"/>
      <c r="R46" s="146"/>
    </row>
    <row r="47" spans="1:28">
      <c r="A47" s="148"/>
      <c r="C47" s="146"/>
      <c r="D47" s="146"/>
      <c r="E47" s="148"/>
      <c r="F47" s="148"/>
      <c r="G47" s="148"/>
      <c r="H47" s="148"/>
      <c r="I47" s="149"/>
      <c r="J47" s="148"/>
      <c r="K47" s="148"/>
      <c r="L47" s="148"/>
      <c r="M47" s="148"/>
      <c r="N47" s="146"/>
      <c r="O47" s="146"/>
      <c r="P47" s="146"/>
      <c r="Q47" s="151"/>
      <c r="R47" s="146"/>
    </row>
    <row r="48" spans="1:28">
      <c r="A48" s="148"/>
      <c r="C48" s="146"/>
      <c r="D48" s="146"/>
      <c r="E48" s="148"/>
      <c r="F48" s="148"/>
      <c r="G48" s="148"/>
      <c r="H48" s="148"/>
      <c r="I48" s="149"/>
      <c r="J48" s="148"/>
      <c r="K48" s="148"/>
      <c r="L48" s="148"/>
      <c r="M48" s="148"/>
      <c r="N48" s="146"/>
      <c r="O48" s="146"/>
      <c r="P48" s="146"/>
      <c r="Q48" s="151"/>
      <c r="R48" s="146"/>
    </row>
    <row r="49" spans="1:18">
      <c r="A49" s="148"/>
      <c r="C49" s="146"/>
      <c r="D49" s="146"/>
      <c r="E49" s="148"/>
      <c r="F49" s="148"/>
      <c r="G49" s="148"/>
      <c r="H49" s="148"/>
      <c r="I49" s="149"/>
      <c r="J49" s="148"/>
      <c r="K49" s="148"/>
      <c r="L49" s="148"/>
      <c r="M49" s="148"/>
      <c r="N49" s="146"/>
      <c r="O49" s="146"/>
      <c r="P49" s="146"/>
      <c r="Q49" s="151"/>
      <c r="R49" s="146"/>
    </row>
    <row r="50" spans="1:18">
      <c r="A50" s="148"/>
      <c r="C50" s="146"/>
      <c r="D50" s="146"/>
      <c r="E50" s="148"/>
      <c r="F50" s="148"/>
      <c r="G50" s="148"/>
      <c r="H50" s="148"/>
      <c r="I50" s="149"/>
      <c r="J50" s="148"/>
      <c r="K50" s="148"/>
      <c r="L50" s="148"/>
      <c r="M50" s="148"/>
      <c r="N50" s="146"/>
      <c r="O50" s="146"/>
      <c r="P50" s="146"/>
      <c r="Q50" s="151"/>
      <c r="R50" s="146"/>
    </row>
    <row r="51" spans="1:18">
      <c r="A51" s="148"/>
      <c r="E51" s="148"/>
      <c r="H51" s="148"/>
      <c r="I51" s="149"/>
      <c r="J51" s="148"/>
      <c r="M51" s="148"/>
    </row>
    <row r="52" spans="1:18">
      <c r="A52" s="148"/>
      <c r="E52" s="148"/>
      <c r="H52" s="148"/>
      <c r="I52" s="149"/>
      <c r="J52" s="148"/>
      <c r="M52" s="148"/>
    </row>
    <row r="53" spans="1:18">
      <c r="A53" s="148"/>
      <c r="E53" s="148"/>
      <c r="H53" s="148"/>
      <c r="I53" s="149"/>
      <c r="J53" s="148"/>
      <c r="M53" s="148"/>
    </row>
    <row r="54" spans="1:18">
      <c r="A54" s="148"/>
      <c r="E54" s="148"/>
      <c r="H54" s="148"/>
      <c r="I54" s="149"/>
      <c r="J54" s="148"/>
      <c r="M54" s="148"/>
    </row>
    <row r="55" spans="1:18">
      <c r="A55" s="148"/>
      <c r="E55" s="148"/>
      <c r="H55" s="148"/>
      <c r="I55" s="149"/>
      <c r="J55" s="148"/>
      <c r="M55" s="148"/>
    </row>
    <row r="56" spans="1:18">
      <c r="A56" s="148"/>
      <c r="E56" s="148"/>
      <c r="H56" s="148"/>
      <c r="I56" s="149"/>
      <c r="J56" s="148"/>
      <c r="M56" s="148"/>
    </row>
    <row r="57" spans="1:18">
      <c r="A57" s="148"/>
      <c r="E57" s="148"/>
      <c r="H57" s="148"/>
      <c r="I57" s="149"/>
      <c r="J57" s="148"/>
      <c r="M57" s="148"/>
    </row>
    <row r="58" spans="1:18">
      <c r="A58" s="148"/>
      <c r="E58" s="148"/>
      <c r="H58" s="148"/>
      <c r="I58" s="149"/>
      <c r="J58" s="148"/>
      <c r="M58" s="148"/>
    </row>
    <row r="59" spans="1:18">
      <c r="A59" s="148"/>
      <c r="E59" s="148"/>
      <c r="H59" s="148"/>
      <c r="I59" s="149"/>
      <c r="J59" s="148"/>
      <c r="M59" s="148"/>
    </row>
    <row r="60" spans="1:18">
      <c r="A60" s="148"/>
      <c r="E60" s="148"/>
      <c r="H60" s="148"/>
      <c r="I60" s="149"/>
      <c r="J60" s="148"/>
      <c r="M60" s="148"/>
    </row>
    <row r="61" spans="1:18">
      <c r="A61" s="148"/>
      <c r="E61" s="148"/>
      <c r="H61" s="148"/>
      <c r="I61" s="149"/>
      <c r="J61" s="148"/>
      <c r="M61" s="148"/>
    </row>
    <row r="62" spans="1:18">
      <c r="A62" s="148"/>
      <c r="E62" s="148"/>
      <c r="H62" s="148"/>
      <c r="I62" s="149"/>
      <c r="J62" s="148"/>
      <c r="M62" s="148"/>
    </row>
    <row r="63" spans="1:18">
      <c r="A63" s="148"/>
      <c r="E63" s="148"/>
      <c r="H63" s="148"/>
      <c r="I63" s="149"/>
      <c r="J63" s="148"/>
      <c r="M63" s="148"/>
    </row>
    <row r="64" spans="1:18">
      <c r="A64" s="148"/>
      <c r="E64" s="148"/>
      <c r="H64" s="148"/>
      <c r="I64" s="149"/>
      <c r="J64" s="148"/>
      <c r="M64" s="148"/>
    </row>
    <row r="65" spans="1:13">
      <c r="A65" s="148"/>
      <c r="E65" s="148"/>
      <c r="H65" s="148"/>
      <c r="I65" s="149"/>
      <c r="J65" s="148"/>
      <c r="M65" s="148"/>
    </row>
    <row r="66" spans="1:13">
      <c r="A66" s="148"/>
      <c r="E66" s="148"/>
      <c r="H66" s="148"/>
      <c r="I66" s="149"/>
      <c r="J66" s="148"/>
      <c r="M66" s="148"/>
    </row>
    <row r="67" spans="1:13">
      <c r="A67" s="148"/>
      <c r="E67" s="148"/>
      <c r="H67" s="148"/>
      <c r="I67" s="149"/>
      <c r="J67" s="148"/>
      <c r="M67" s="148"/>
    </row>
    <row r="68" spans="1:13">
      <c r="A68" s="148"/>
      <c r="E68" s="148"/>
      <c r="H68" s="148"/>
      <c r="I68" s="149"/>
      <c r="J68" s="148"/>
      <c r="M68" s="148"/>
    </row>
    <row r="69" spans="1:13">
      <c r="A69" s="148"/>
      <c r="E69" s="148"/>
      <c r="H69" s="148"/>
      <c r="I69" s="149"/>
      <c r="J69" s="148"/>
      <c r="M69" s="148"/>
    </row>
    <row r="70" spans="1:13">
      <c r="A70" s="148"/>
      <c r="E70" s="148"/>
      <c r="H70" s="148"/>
      <c r="I70" s="149"/>
      <c r="J70" s="148"/>
      <c r="M70" s="148"/>
    </row>
    <row r="71" spans="1:13">
      <c r="A71" s="148"/>
      <c r="E71" s="148"/>
      <c r="H71" s="148"/>
      <c r="I71" s="149"/>
      <c r="J71" s="148"/>
      <c r="M71" s="148"/>
    </row>
    <row r="72" spans="1:13">
      <c r="A72" s="148"/>
      <c r="E72" s="148"/>
      <c r="H72" s="148"/>
      <c r="I72" s="149"/>
      <c r="J72" s="148"/>
      <c r="M72" s="148"/>
    </row>
    <row r="73" spans="1:13">
      <c r="A73" s="148"/>
      <c r="E73" s="148"/>
      <c r="H73" s="148"/>
      <c r="I73" s="149"/>
      <c r="J73" s="148"/>
      <c r="M73" s="148"/>
    </row>
    <row r="74" spans="1:13">
      <c r="A74" s="148"/>
      <c r="E74" s="148"/>
      <c r="H74" s="148"/>
      <c r="I74" s="149"/>
      <c r="J74" s="148"/>
      <c r="M74" s="148"/>
    </row>
    <row r="75" spans="1:13">
      <c r="A75" s="148"/>
      <c r="E75" s="148"/>
      <c r="H75" s="148"/>
      <c r="I75" s="149"/>
      <c r="J75" s="148"/>
      <c r="M75" s="148"/>
    </row>
    <row r="76" spans="1:13">
      <c r="A76" s="148"/>
      <c r="E76" s="148"/>
      <c r="H76" s="148"/>
      <c r="I76" s="149"/>
      <c r="J76" s="148"/>
      <c r="M76" s="148"/>
    </row>
    <row r="77" spans="1:13">
      <c r="A77" s="148"/>
      <c r="E77" s="148"/>
      <c r="H77" s="148"/>
      <c r="I77" s="149"/>
      <c r="J77" s="148"/>
      <c r="M77" s="148"/>
    </row>
    <row r="78" spans="1:13">
      <c r="A78" s="148"/>
      <c r="E78" s="148"/>
      <c r="H78" s="148"/>
      <c r="I78" s="149"/>
      <c r="J78" s="148"/>
      <c r="M78" s="148"/>
    </row>
    <row r="79" spans="1:13">
      <c r="A79" s="148"/>
      <c r="E79" s="148"/>
      <c r="H79" s="148"/>
      <c r="I79" s="149"/>
      <c r="J79" s="148"/>
      <c r="M79" s="148"/>
    </row>
    <row r="80" spans="1:13">
      <c r="A80" s="148"/>
      <c r="E80" s="148"/>
      <c r="H80" s="148"/>
      <c r="I80" s="149"/>
      <c r="J80" s="148"/>
      <c r="M80" s="148"/>
    </row>
    <row r="81" spans="1:13">
      <c r="A81" s="148"/>
      <c r="E81" s="148"/>
      <c r="H81" s="148"/>
      <c r="I81" s="149"/>
      <c r="J81" s="148"/>
      <c r="M81" s="148"/>
    </row>
    <row r="82" spans="1:13">
      <c r="A82" s="148"/>
      <c r="E82" s="148"/>
      <c r="H82" s="148"/>
      <c r="I82" s="149"/>
      <c r="J82" s="148"/>
      <c r="M82" s="148"/>
    </row>
    <row r="83" spans="1:13">
      <c r="A83" s="148"/>
      <c r="E83" s="148"/>
      <c r="H83" s="148"/>
      <c r="I83" s="149"/>
      <c r="J83" s="148"/>
      <c r="M83" s="148"/>
    </row>
    <row r="84" spans="1:13">
      <c r="A84" s="148"/>
      <c r="E84" s="148"/>
      <c r="H84" s="148"/>
      <c r="I84" s="149"/>
      <c r="J84" s="148"/>
      <c r="M84" s="148"/>
    </row>
    <row r="85" spans="1:13">
      <c r="A85" s="148"/>
      <c r="E85" s="148"/>
      <c r="H85" s="148"/>
      <c r="I85" s="149"/>
      <c r="J85" s="148"/>
      <c r="M85" s="148"/>
    </row>
    <row r="86" spans="1:13">
      <c r="A86" s="148"/>
      <c r="E86" s="148"/>
      <c r="H86" s="148"/>
      <c r="I86" s="149"/>
      <c r="J86" s="148"/>
      <c r="M86" s="148"/>
    </row>
    <row r="87" spans="1:13">
      <c r="A87" s="148"/>
      <c r="E87" s="148"/>
      <c r="H87" s="148"/>
      <c r="I87" s="149"/>
      <c r="J87" s="148"/>
      <c r="M87" s="148"/>
    </row>
    <row r="88" spans="1:13">
      <c r="A88" s="148"/>
      <c r="E88" s="148"/>
      <c r="H88" s="148"/>
      <c r="I88" s="149"/>
      <c r="J88" s="148"/>
      <c r="M88" s="148"/>
    </row>
    <row r="89" spans="1:13">
      <c r="A89" s="148"/>
      <c r="E89" s="148"/>
      <c r="H89" s="148"/>
      <c r="I89" s="149"/>
      <c r="J89" s="148"/>
      <c r="M89" s="148"/>
    </row>
    <row r="90" spans="1:13">
      <c r="A90" s="148"/>
      <c r="E90" s="148"/>
      <c r="H90" s="148"/>
      <c r="I90" s="149"/>
      <c r="J90" s="148"/>
      <c r="M90" s="148"/>
    </row>
    <row r="91" spans="1:13">
      <c r="A91" s="148"/>
      <c r="E91" s="148"/>
      <c r="H91" s="148"/>
      <c r="I91" s="149"/>
      <c r="J91" s="148"/>
      <c r="M91" s="148"/>
    </row>
    <row r="92" spans="1:13">
      <c r="A92" s="148"/>
      <c r="E92" s="148"/>
      <c r="H92" s="148"/>
      <c r="I92" s="149"/>
      <c r="J92" s="148"/>
      <c r="M92" s="148"/>
    </row>
    <row r="93" spans="1:13">
      <c r="A93" s="148"/>
      <c r="E93" s="148"/>
      <c r="H93" s="148"/>
      <c r="I93" s="149"/>
      <c r="J93" s="148"/>
      <c r="M93" s="148"/>
    </row>
    <row r="94" spans="1:13">
      <c r="A94" s="148"/>
      <c r="E94" s="148"/>
      <c r="H94" s="148"/>
      <c r="I94" s="149"/>
      <c r="J94" s="148"/>
      <c r="M94" s="148"/>
    </row>
    <row r="95" spans="1:13">
      <c r="A95" s="148"/>
      <c r="E95" s="148"/>
      <c r="H95" s="148"/>
      <c r="I95" s="149"/>
      <c r="J95" s="148"/>
      <c r="M95" s="148"/>
    </row>
    <row r="96" spans="1:13">
      <c r="A96" s="148"/>
      <c r="E96" s="148"/>
      <c r="H96" s="148"/>
      <c r="I96" s="149"/>
      <c r="J96" s="148"/>
      <c r="M96" s="148"/>
    </row>
    <row r="97" spans="1:13">
      <c r="A97" s="148"/>
      <c r="E97" s="148"/>
      <c r="H97" s="148"/>
      <c r="I97" s="149"/>
      <c r="J97" s="148"/>
      <c r="M97" s="148"/>
    </row>
    <row r="98" spans="1:13">
      <c r="A98" s="148"/>
      <c r="E98" s="148"/>
      <c r="H98" s="148"/>
      <c r="I98" s="149"/>
      <c r="J98" s="148"/>
      <c r="M98" s="148"/>
    </row>
    <row r="99" spans="1:13">
      <c r="A99" s="148"/>
      <c r="E99" s="148"/>
      <c r="H99" s="148"/>
      <c r="I99" s="149"/>
      <c r="J99" s="148"/>
      <c r="M99" s="148"/>
    </row>
    <row r="100" spans="1:13">
      <c r="A100" s="148"/>
      <c r="E100" s="148"/>
      <c r="H100" s="148"/>
      <c r="I100" s="149"/>
      <c r="J100" s="148"/>
      <c r="M100" s="148"/>
    </row>
    <row r="101" spans="1:13">
      <c r="A101" s="148"/>
      <c r="E101" s="148"/>
      <c r="H101" s="148"/>
      <c r="I101" s="149"/>
      <c r="J101" s="148"/>
      <c r="M101" s="148"/>
    </row>
    <row r="102" spans="1:13">
      <c r="A102" s="148"/>
      <c r="E102" s="148"/>
      <c r="H102" s="148"/>
      <c r="I102" s="149"/>
      <c r="J102" s="148"/>
      <c r="M102" s="148"/>
    </row>
    <row r="103" spans="1:13">
      <c r="A103" s="148"/>
      <c r="E103" s="148"/>
      <c r="H103" s="148"/>
      <c r="I103" s="149"/>
      <c r="J103" s="148"/>
      <c r="M103" s="148"/>
    </row>
    <row r="104" spans="1:13">
      <c r="A104" s="148"/>
      <c r="E104" s="148"/>
      <c r="H104" s="148"/>
      <c r="I104" s="149"/>
      <c r="J104" s="148"/>
      <c r="M104" s="148"/>
    </row>
    <row r="105" spans="1:13">
      <c r="A105" s="148"/>
      <c r="E105" s="148"/>
      <c r="H105" s="148"/>
      <c r="I105" s="149"/>
      <c r="J105" s="148"/>
      <c r="M105" s="148"/>
    </row>
    <row r="106" spans="1:13">
      <c r="A106" s="148"/>
      <c r="E106" s="148"/>
      <c r="H106" s="148"/>
      <c r="I106" s="149"/>
      <c r="J106" s="148"/>
      <c r="M106" s="148"/>
    </row>
    <row r="107" spans="1:13">
      <c r="A107" s="148"/>
      <c r="E107" s="148"/>
      <c r="H107" s="148"/>
      <c r="I107" s="149"/>
      <c r="J107" s="148"/>
      <c r="M107" s="148"/>
    </row>
    <row r="108" spans="1:13">
      <c r="A108" s="148"/>
      <c r="E108" s="148"/>
      <c r="H108" s="148"/>
      <c r="I108" s="149"/>
      <c r="J108" s="148"/>
      <c r="M108" s="148"/>
    </row>
    <row r="109" spans="1:13">
      <c r="A109" s="148"/>
      <c r="E109" s="148"/>
      <c r="H109" s="148"/>
      <c r="I109" s="149"/>
      <c r="J109" s="148"/>
      <c r="M109" s="148"/>
    </row>
    <row r="110" spans="1:13">
      <c r="A110" s="148"/>
      <c r="E110" s="148"/>
      <c r="H110" s="148"/>
      <c r="I110" s="149"/>
      <c r="J110" s="148"/>
      <c r="M110" s="148"/>
    </row>
    <row r="111" spans="1:13">
      <c r="A111" s="148"/>
      <c r="E111" s="148"/>
      <c r="H111" s="148"/>
      <c r="I111" s="149"/>
      <c r="J111" s="148"/>
      <c r="M111" s="148"/>
    </row>
    <row r="112" spans="1:13">
      <c r="A112" s="148"/>
      <c r="E112" s="148"/>
      <c r="H112" s="148"/>
      <c r="I112" s="149"/>
      <c r="J112" s="148"/>
      <c r="M112" s="148"/>
    </row>
    <row r="113" spans="1:13">
      <c r="A113" s="148"/>
      <c r="E113" s="148"/>
      <c r="H113" s="148"/>
      <c r="I113" s="149"/>
      <c r="J113" s="148"/>
      <c r="M113" s="148"/>
    </row>
    <row r="114" spans="1:13">
      <c r="A114" s="148"/>
      <c r="E114" s="148"/>
      <c r="H114" s="148"/>
      <c r="I114" s="149"/>
      <c r="J114" s="148"/>
      <c r="M114" s="148"/>
    </row>
    <row r="115" spans="1:13">
      <c r="A115" s="148"/>
      <c r="E115" s="148"/>
      <c r="H115" s="148"/>
      <c r="I115" s="149"/>
      <c r="J115" s="148"/>
      <c r="M115" s="148"/>
    </row>
    <row r="116" spans="1:13">
      <c r="A116" s="148"/>
      <c r="E116" s="148"/>
      <c r="H116" s="148"/>
      <c r="I116" s="149"/>
      <c r="J116" s="148"/>
      <c r="M116" s="148"/>
    </row>
    <row r="117" spans="1:13">
      <c r="A117" s="148"/>
      <c r="E117" s="148"/>
      <c r="H117" s="148"/>
      <c r="I117" s="149"/>
      <c r="J117" s="148"/>
      <c r="M117" s="148"/>
    </row>
    <row r="118" spans="1:13">
      <c r="A118" s="148"/>
      <c r="E118" s="148"/>
      <c r="H118" s="148"/>
      <c r="I118" s="149"/>
      <c r="J118" s="148"/>
      <c r="M118" s="148"/>
    </row>
    <row r="119" spans="1:13">
      <c r="A119" s="148"/>
      <c r="E119" s="148"/>
      <c r="H119" s="148"/>
      <c r="I119" s="149"/>
      <c r="J119" s="148"/>
      <c r="M119" s="148"/>
    </row>
    <row r="120" spans="1:13">
      <c r="A120" s="148"/>
      <c r="E120" s="148"/>
      <c r="H120" s="148"/>
      <c r="I120" s="149"/>
      <c r="J120" s="148"/>
      <c r="M120" s="148"/>
    </row>
    <row r="121" spans="1:13">
      <c r="A121" s="148"/>
      <c r="E121" s="148"/>
      <c r="H121" s="148"/>
      <c r="I121" s="149"/>
      <c r="J121" s="148"/>
      <c r="M121" s="148"/>
    </row>
    <row r="122" spans="1:13">
      <c r="A122" s="148"/>
      <c r="E122" s="148"/>
      <c r="H122" s="148"/>
      <c r="I122" s="149"/>
      <c r="J122" s="148"/>
      <c r="M122" s="148"/>
    </row>
    <row r="123" spans="1:13">
      <c r="A123" s="148"/>
      <c r="E123" s="148"/>
      <c r="H123" s="148"/>
      <c r="I123" s="149"/>
      <c r="J123" s="148"/>
      <c r="M123" s="148"/>
    </row>
    <row r="124" spans="1:13">
      <c r="A124" s="148"/>
      <c r="E124" s="148"/>
      <c r="H124" s="148"/>
      <c r="I124" s="149"/>
      <c r="J124" s="148"/>
      <c r="M124" s="148"/>
    </row>
    <row r="125" spans="1:13">
      <c r="A125" s="148"/>
      <c r="E125" s="148"/>
      <c r="H125" s="148"/>
      <c r="I125" s="149"/>
      <c r="J125" s="148"/>
      <c r="M125" s="148"/>
    </row>
    <row r="126" spans="1:13">
      <c r="A126" s="148"/>
      <c r="E126" s="148"/>
      <c r="H126" s="148"/>
      <c r="I126" s="149"/>
      <c r="J126" s="148"/>
      <c r="M126" s="148"/>
    </row>
    <row r="127" spans="1:13">
      <c r="A127" s="148"/>
      <c r="E127" s="148"/>
      <c r="H127" s="148"/>
      <c r="I127" s="149"/>
      <c r="J127" s="148"/>
      <c r="M127" s="148"/>
    </row>
    <row r="128" spans="1:13">
      <c r="A128" s="148"/>
      <c r="E128" s="148"/>
      <c r="H128" s="148"/>
      <c r="I128" s="149"/>
      <c r="J128" s="148"/>
      <c r="M128" s="148"/>
    </row>
    <row r="129" spans="1:13">
      <c r="A129" s="148"/>
      <c r="E129" s="148"/>
      <c r="H129" s="148"/>
      <c r="I129" s="149"/>
      <c r="J129" s="148"/>
      <c r="M129" s="148"/>
    </row>
    <row r="130" spans="1:13">
      <c r="A130" s="148"/>
      <c r="E130" s="148"/>
      <c r="H130" s="148"/>
      <c r="I130" s="149"/>
      <c r="J130" s="148"/>
      <c r="M130" s="148"/>
    </row>
    <row r="131" spans="1:13">
      <c r="A131" s="148"/>
      <c r="E131" s="148"/>
      <c r="H131" s="148"/>
      <c r="I131" s="149"/>
      <c r="J131" s="148"/>
      <c r="M131" s="148"/>
    </row>
    <row r="132" spans="1:13">
      <c r="A132" s="148"/>
      <c r="E132" s="148"/>
      <c r="H132" s="148"/>
      <c r="I132" s="149"/>
      <c r="J132" s="148"/>
      <c r="M132" s="148"/>
    </row>
    <row r="133" spans="1:13">
      <c r="A133" s="148"/>
      <c r="E133" s="148"/>
      <c r="H133" s="148"/>
      <c r="I133" s="149"/>
      <c r="J133" s="148"/>
      <c r="M133" s="148"/>
    </row>
    <row r="134" spans="1:13">
      <c r="A134" s="148"/>
      <c r="E134" s="148"/>
      <c r="H134" s="148"/>
      <c r="I134" s="149"/>
      <c r="J134" s="148"/>
      <c r="M134" s="148"/>
    </row>
    <row r="135" spans="1:13">
      <c r="A135" s="148"/>
      <c r="E135" s="148"/>
      <c r="H135" s="148"/>
      <c r="I135" s="149"/>
      <c r="J135" s="148"/>
      <c r="M135" s="148"/>
    </row>
    <row r="136" spans="1:13">
      <c r="A136" s="148"/>
      <c r="E136" s="148"/>
      <c r="H136" s="148"/>
      <c r="I136" s="149"/>
      <c r="J136" s="148"/>
      <c r="M136" s="148"/>
    </row>
    <row r="137" spans="1:13">
      <c r="A137" s="148"/>
      <c r="E137" s="148"/>
      <c r="H137" s="148"/>
      <c r="I137" s="149"/>
      <c r="J137" s="148"/>
      <c r="M137" s="148"/>
    </row>
    <row r="138" spans="1:13">
      <c r="A138" s="148"/>
      <c r="E138" s="148"/>
      <c r="H138" s="148"/>
      <c r="I138" s="149"/>
      <c r="J138" s="148"/>
      <c r="M138" s="148"/>
    </row>
    <row r="139" spans="1:13">
      <c r="A139" s="148"/>
      <c r="E139" s="148"/>
      <c r="H139" s="148"/>
      <c r="I139" s="149"/>
      <c r="J139" s="148"/>
      <c r="M139" s="148"/>
    </row>
    <row r="140" spans="1:13">
      <c r="A140" s="148"/>
      <c r="E140" s="148"/>
      <c r="H140" s="148"/>
      <c r="I140" s="149"/>
      <c r="J140" s="148"/>
      <c r="M140" s="148"/>
    </row>
    <row r="141" spans="1:13">
      <c r="A141" s="148"/>
      <c r="E141" s="148"/>
      <c r="H141" s="148"/>
      <c r="I141" s="149"/>
      <c r="J141" s="148"/>
      <c r="M141" s="148"/>
    </row>
    <row r="142" spans="1:13">
      <c r="A142" s="148"/>
      <c r="E142" s="148"/>
      <c r="H142" s="148"/>
      <c r="I142" s="149"/>
      <c r="J142" s="148"/>
      <c r="M142" s="148"/>
    </row>
    <row r="143" spans="1:13">
      <c r="A143" s="148"/>
      <c r="E143" s="148"/>
      <c r="H143" s="148"/>
      <c r="I143" s="149"/>
      <c r="J143" s="148"/>
      <c r="M143" s="148"/>
    </row>
    <row r="144" spans="1:13">
      <c r="A144" s="148"/>
      <c r="E144" s="148"/>
      <c r="H144" s="148"/>
      <c r="I144" s="149"/>
      <c r="J144" s="148"/>
      <c r="M144" s="148"/>
    </row>
    <row r="145" spans="1:13">
      <c r="A145" s="148"/>
      <c r="E145" s="148"/>
      <c r="H145" s="148"/>
      <c r="I145" s="149"/>
      <c r="J145" s="148"/>
      <c r="M145" s="148"/>
    </row>
    <row r="146" spans="1:13">
      <c r="A146" s="148"/>
      <c r="E146" s="148"/>
      <c r="H146" s="148"/>
      <c r="I146" s="149"/>
      <c r="J146" s="148"/>
      <c r="M146" s="148"/>
    </row>
    <row r="147" spans="1:13">
      <c r="A147" s="148"/>
      <c r="E147" s="148"/>
      <c r="H147" s="148"/>
      <c r="I147" s="149"/>
      <c r="J147" s="148"/>
      <c r="M147" s="148"/>
    </row>
    <row r="148" spans="1:13">
      <c r="A148" s="148"/>
      <c r="E148" s="148"/>
      <c r="H148" s="148"/>
      <c r="I148" s="149"/>
      <c r="J148" s="148"/>
      <c r="M148" s="148"/>
    </row>
    <row r="149" spans="1:13">
      <c r="A149" s="148"/>
      <c r="E149" s="148"/>
      <c r="H149" s="148"/>
      <c r="I149" s="149"/>
      <c r="J149" s="148"/>
      <c r="M149" s="148"/>
    </row>
    <row r="150" spans="1:13">
      <c r="A150" s="148"/>
      <c r="E150" s="148"/>
      <c r="H150" s="148"/>
      <c r="I150" s="149"/>
      <c r="J150" s="148"/>
      <c r="M150" s="148"/>
    </row>
    <row r="151" spans="1:13">
      <c r="A151" s="148"/>
      <c r="E151" s="148"/>
      <c r="H151" s="148"/>
      <c r="I151" s="149"/>
      <c r="J151" s="148"/>
      <c r="M151" s="148"/>
    </row>
    <row r="152" spans="1:13">
      <c r="A152" s="148"/>
      <c r="E152" s="148"/>
      <c r="H152" s="148"/>
      <c r="I152" s="149"/>
      <c r="J152" s="148"/>
      <c r="M152" s="148"/>
    </row>
    <row r="153" spans="1:13">
      <c r="A153" s="148"/>
      <c r="E153" s="148"/>
      <c r="H153" s="148"/>
      <c r="I153" s="149"/>
      <c r="J153" s="148"/>
      <c r="M153" s="148"/>
    </row>
    <row r="154" spans="1:13">
      <c r="A154" s="148"/>
      <c r="E154" s="148"/>
      <c r="H154" s="148"/>
      <c r="I154" s="149"/>
      <c r="J154" s="148"/>
      <c r="M154" s="148"/>
    </row>
    <row r="155" spans="1:13">
      <c r="A155" s="148"/>
      <c r="E155" s="148"/>
      <c r="H155" s="148"/>
      <c r="I155" s="149"/>
      <c r="J155" s="148"/>
      <c r="M155" s="148"/>
    </row>
    <row r="156" spans="1:13">
      <c r="A156" s="148"/>
      <c r="E156" s="148"/>
      <c r="H156" s="148"/>
      <c r="I156" s="149"/>
      <c r="J156" s="148"/>
      <c r="M156" s="148"/>
    </row>
    <row r="157" spans="1:13">
      <c r="A157" s="148"/>
      <c r="E157" s="148"/>
      <c r="H157" s="148"/>
      <c r="I157" s="149"/>
      <c r="J157" s="148"/>
      <c r="M157" s="148"/>
    </row>
    <row r="158" spans="1:13">
      <c r="A158" s="148"/>
      <c r="E158" s="148"/>
      <c r="H158" s="148"/>
      <c r="I158" s="149"/>
      <c r="J158" s="148"/>
      <c r="M158" s="148"/>
    </row>
    <row r="159" spans="1:13">
      <c r="A159" s="148"/>
      <c r="E159" s="148"/>
      <c r="H159" s="148"/>
      <c r="I159" s="149"/>
      <c r="J159" s="148"/>
      <c r="M159" s="148"/>
    </row>
    <row r="160" spans="1:13">
      <c r="A160" s="148"/>
      <c r="E160" s="148"/>
      <c r="H160" s="148"/>
      <c r="I160" s="149"/>
      <c r="J160" s="148"/>
      <c r="M160" s="148"/>
    </row>
    <row r="161" spans="1:13">
      <c r="A161" s="148"/>
      <c r="E161" s="148"/>
      <c r="H161" s="148"/>
      <c r="I161" s="149"/>
      <c r="J161" s="148"/>
      <c r="M161" s="148"/>
    </row>
    <row r="162" spans="1:13">
      <c r="A162" s="148"/>
      <c r="E162" s="148"/>
      <c r="H162" s="148"/>
      <c r="I162" s="149"/>
      <c r="J162" s="148"/>
      <c r="M162" s="148"/>
    </row>
    <row r="163" spans="1:13">
      <c r="A163" s="148"/>
      <c r="E163" s="148"/>
      <c r="H163" s="148"/>
      <c r="I163" s="149"/>
      <c r="J163" s="148"/>
      <c r="M163" s="148"/>
    </row>
    <row r="164" spans="1:13">
      <c r="A164" s="148"/>
      <c r="E164" s="148"/>
      <c r="H164" s="148"/>
      <c r="I164" s="149"/>
      <c r="J164" s="148"/>
      <c r="M164" s="148"/>
    </row>
    <row r="165" spans="1:13">
      <c r="A165" s="148"/>
      <c r="E165" s="148"/>
      <c r="H165" s="148"/>
      <c r="I165" s="149"/>
      <c r="J165" s="148"/>
      <c r="M165" s="148"/>
    </row>
    <row r="166" spans="1:13">
      <c r="A166" s="148"/>
      <c r="E166" s="148"/>
      <c r="H166" s="148"/>
      <c r="I166" s="149"/>
      <c r="J166" s="148"/>
      <c r="M166" s="148"/>
    </row>
    <row r="167" spans="1:13">
      <c r="A167" s="148"/>
      <c r="E167" s="148"/>
      <c r="H167" s="148"/>
      <c r="I167" s="149"/>
      <c r="J167" s="148"/>
      <c r="M167" s="148"/>
    </row>
    <row r="168" spans="1:13">
      <c r="A168" s="148"/>
      <c r="E168" s="148"/>
      <c r="H168" s="148"/>
      <c r="I168" s="149"/>
      <c r="J168" s="148"/>
      <c r="M168" s="148"/>
    </row>
    <row r="169" spans="1:13">
      <c r="A169" s="148"/>
      <c r="E169" s="148"/>
      <c r="H169" s="148"/>
      <c r="I169" s="149"/>
      <c r="J169" s="148"/>
      <c r="M169" s="148"/>
    </row>
    <row r="170" spans="1:13">
      <c r="A170" s="148"/>
      <c r="E170" s="148"/>
      <c r="H170" s="148"/>
      <c r="I170" s="149"/>
      <c r="J170" s="148"/>
      <c r="M170" s="148"/>
    </row>
    <row r="171" spans="1:13">
      <c r="A171" s="148"/>
      <c r="E171" s="148"/>
      <c r="H171" s="148"/>
      <c r="I171" s="149"/>
      <c r="J171" s="148"/>
      <c r="M171" s="148"/>
    </row>
    <row r="172" spans="1:13">
      <c r="A172" s="148"/>
      <c r="E172" s="148"/>
      <c r="H172" s="148"/>
      <c r="I172" s="149"/>
      <c r="J172" s="148"/>
      <c r="M172" s="148"/>
    </row>
    <row r="173" spans="1:13">
      <c r="A173" s="148"/>
      <c r="E173" s="148"/>
      <c r="H173" s="148"/>
      <c r="I173" s="149"/>
      <c r="J173" s="148"/>
      <c r="M173" s="148"/>
    </row>
    <row r="174" spans="1:13">
      <c r="A174" s="148"/>
      <c r="E174" s="148"/>
      <c r="H174" s="148"/>
      <c r="I174" s="149"/>
      <c r="J174" s="148"/>
      <c r="M174" s="148"/>
    </row>
    <row r="175" spans="1:13">
      <c r="A175" s="148"/>
      <c r="E175" s="148"/>
      <c r="H175" s="148"/>
      <c r="I175" s="149"/>
      <c r="J175" s="148"/>
      <c r="M175" s="148"/>
    </row>
    <row r="176" spans="1:13">
      <c r="A176" s="148"/>
      <c r="E176" s="148"/>
      <c r="H176" s="148"/>
      <c r="I176" s="149"/>
      <c r="J176" s="148"/>
      <c r="M176" s="148"/>
    </row>
    <row r="177" spans="1:13">
      <c r="A177" s="148"/>
      <c r="E177" s="148"/>
      <c r="H177" s="148"/>
      <c r="I177" s="149"/>
      <c r="J177" s="148"/>
      <c r="M177" s="148"/>
    </row>
    <row r="178" spans="1:13">
      <c r="A178" s="148"/>
      <c r="E178" s="148"/>
      <c r="H178" s="148"/>
      <c r="I178" s="149"/>
      <c r="J178" s="148"/>
      <c r="M178" s="148"/>
    </row>
  </sheetData>
  <mergeCells count="11">
    <mergeCell ref="H29:J29"/>
    <mergeCell ref="A31:A32"/>
    <mergeCell ref="L31:M31"/>
    <mergeCell ref="A34:A35"/>
    <mergeCell ref="L34:M34"/>
    <mergeCell ref="N2:N3"/>
    <mergeCell ref="A1:K1"/>
    <mergeCell ref="A2:A3"/>
    <mergeCell ref="C2:G2"/>
    <mergeCell ref="H2:L2"/>
    <mergeCell ref="M2:M3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2" workbookViewId="0">
      <selection activeCell="AP72" sqref="AP72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181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46188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182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183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181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83.354728698730469</v>
      </c>
      <c r="F23" s="513"/>
      <c r="G23" s="513"/>
      <c r="H23" s="513"/>
      <c r="I23" s="513">
        <v>52.639743804931641</v>
      </c>
      <c r="J23" s="513"/>
      <c r="K23" s="508">
        <v>164.42938232421875</v>
      </c>
      <c r="L23" s="508"/>
      <c r="M23" s="508"/>
      <c r="N23" s="508">
        <v>154.12300109863281</v>
      </c>
      <c r="O23" s="508"/>
      <c r="P23" s="508"/>
      <c r="Q23" s="508"/>
      <c r="R23" s="508"/>
      <c r="S23" s="508">
        <v>10.306381225585937</v>
      </c>
      <c r="T23" s="508"/>
      <c r="U23" s="508"/>
      <c r="V23" s="508">
        <v>5.6028752326965332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14.071502685546875</v>
      </c>
      <c r="AH23" s="509"/>
      <c r="AI23" s="509"/>
      <c r="AJ23" s="509"/>
      <c r="AK23" s="509"/>
      <c r="AL23" s="509">
        <v>0.81769502105712888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27.751998901367188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80.384376525878906</v>
      </c>
      <c r="F24" s="513"/>
      <c r="G24" s="513"/>
      <c r="H24" s="513"/>
      <c r="I24" s="513">
        <v>50.866893768310547</v>
      </c>
      <c r="J24" s="513"/>
      <c r="K24" s="508">
        <v>145.61769104003906</v>
      </c>
      <c r="L24" s="508"/>
      <c r="M24" s="508"/>
      <c r="N24" s="508">
        <v>133.26725769042969</v>
      </c>
      <c r="O24" s="508"/>
      <c r="P24" s="508"/>
      <c r="Q24" s="508"/>
      <c r="R24" s="508"/>
      <c r="S24" s="508">
        <v>12.350433349609375</v>
      </c>
      <c r="T24" s="508"/>
      <c r="U24" s="508"/>
      <c r="V24" s="508">
        <v>4.933222770690918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15.6044921875</v>
      </c>
      <c r="AH24" s="509"/>
      <c r="AI24" s="509"/>
      <c r="AJ24" s="509"/>
      <c r="AK24" s="509"/>
      <c r="AL24" s="509">
        <v>0.90677704101562506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30.005498886108398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69.123985290527344</v>
      </c>
      <c r="F25" s="513"/>
      <c r="G25" s="513"/>
      <c r="H25" s="513"/>
      <c r="I25" s="513">
        <v>50.834121704101563</v>
      </c>
      <c r="J25" s="513"/>
      <c r="K25" s="508">
        <v>185.57342529296875</v>
      </c>
      <c r="L25" s="508"/>
      <c r="M25" s="508"/>
      <c r="N25" s="508">
        <v>177.12899780273437</v>
      </c>
      <c r="O25" s="508"/>
      <c r="P25" s="508"/>
      <c r="Q25" s="508"/>
      <c r="R25" s="508"/>
      <c r="S25" s="508">
        <v>8.444427490234375</v>
      </c>
      <c r="T25" s="508"/>
      <c r="U25" s="508"/>
      <c r="V25" s="508">
        <v>3.8293156623840332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13.428504943847656</v>
      </c>
      <c r="AH25" s="509"/>
      <c r="AI25" s="509"/>
      <c r="AJ25" s="509"/>
      <c r="AK25" s="509"/>
      <c r="AL25" s="509">
        <v>0.78033042228698735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27.342000961303711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70.678695678710938</v>
      </c>
      <c r="F26" s="513"/>
      <c r="G26" s="513"/>
      <c r="H26" s="513"/>
      <c r="I26" s="513">
        <v>52.856025695800781</v>
      </c>
      <c r="J26" s="513"/>
      <c r="K26" s="508">
        <v>206.05093383789063</v>
      </c>
      <c r="L26" s="508"/>
      <c r="M26" s="508"/>
      <c r="N26" s="508">
        <v>196.58943176269531</v>
      </c>
      <c r="O26" s="508"/>
      <c r="P26" s="508"/>
      <c r="Q26" s="508"/>
      <c r="R26" s="508"/>
      <c r="S26" s="508">
        <v>9.4615020751953125</v>
      </c>
      <c r="T26" s="508"/>
      <c r="U26" s="508"/>
      <c r="V26" s="508">
        <v>4.1795196533203125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15.07598876953125</v>
      </c>
      <c r="AH26" s="509"/>
      <c r="AI26" s="509"/>
      <c r="AJ26" s="509"/>
      <c r="AK26" s="509"/>
      <c r="AL26" s="509">
        <v>0.87606570739746092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30.673496246337891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74.253456115722656</v>
      </c>
      <c r="F27" s="513"/>
      <c r="G27" s="513"/>
      <c r="H27" s="513"/>
      <c r="I27" s="513">
        <v>49.395050048828125</v>
      </c>
      <c r="J27" s="513"/>
      <c r="K27" s="508">
        <v>150.38298034667969</v>
      </c>
      <c r="L27" s="508"/>
      <c r="M27" s="508"/>
      <c r="N27" s="508">
        <v>137.724609375</v>
      </c>
      <c r="O27" s="508"/>
      <c r="P27" s="508"/>
      <c r="Q27" s="508"/>
      <c r="R27" s="508"/>
      <c r="S27" s="508">
        <v>12.658370971679688</v>
      </c>
      <c r="T27" s="508"/>
      <c r="U27" s="508"/>
      <c r="V27" s="508">
        <v>4.3708004951477051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16.375003814697266</v>
      </c>
      <c r="AH27" s="509"/>
      <c r="AI27" s="509"/>
      <c r="AJ27" s="509"/>
      <c r="AK27" s="509"/>
      <c r="AL27" s="509">
        <v>0.95155147167205811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31.969997406005859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74.889564514160156</v>
      </c>
      <c r="F28" s="513"/>
      <c r="G28" s="513"/>
      <c r="H28" s="513"/>
      <c r="I28" s="513">
        <v>48.711700439453125</v>
      </c>
      <c r="J28" s="513"/>
      <c r="K28" s="508">
        <v>132.93775939941406</v>
      </c>
      <c r="L28" s="508"/>
      <c r="M28" s="508"/>
      <c r="N28" s="508">
        <v>122.34079742431641</v>
      </c>
      <c r="O28" s="508"/>
      <c r="P28" s="508"/>
      <c r="Q28" s="508"/>
      <c r="R28" s="508"/>
      <c r="S28" s="508">
        <v>10.596961975097656</v>
      </c>
      <c r="T28" s="508"/>
      <c r="U28" s="508"/>
      <c r="V28" s="508">
        <v>4.0027990341186523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13.418006896972656</v>
      </c>
      <c r="AH28" s="509"/>
      <c r="AI28" s="509"/>
      <c r="AJ28" s="509"/>
      <c r="AK28" s="509"/>
      <c r="AL28" s="509">
        <v>0.77972038078308104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27.350997924804688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78.172576904296875</v>
      </c>
      <c r="F29" s="513"/>
      <c r="G29" s="513"/>
      <c r="H29" s="513"/>
      <c r="I29" s="513">
        <v>49.961032867431641</v>
      </c>
      <c r="J29" s="513"/>
      <c r="K29" s="508">
        <v>145.35037231445312</v>
      </c>
      <c r="L29" s="508"/>
      <c r="M29" s="508"/>
      <c r="N29" s="508">
        <v>135.53547668457031</v>
      </c>
      <c r="O29" s="508"/>
      <c r="P29" s="508"/>
      <c r="Q29" s="508"/>
      <c r="R29" s="508"/>
      <c r="S29" s="508">
        <v>9.8148956298828125</v>
      </c>
      <c r="T29" s="508"/>
      <c r="U29" s="508"/>
      <c r="V29" s="508">
        <v>4.5984454154968262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13.240493774414063</v>
      </c>
      <c r="AH29" s="509"/>
      <c r="AI29" s="509"/>
      <c r="AJ29" s="509"/>
      <c r="AK29" s="509"/>
      <c r="AL29" s="509">
        <v>0.76940509323120121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26.913501739501953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78.900489807128906</v>
      </c>
      <c r="F30" s="513"/>
      <c r="G30" s="513"/>
      <c r="H30" s="513"/>
      <c r="I30" s="513">
        <v>50.797687530517578</v>
      </c>
      <c r="J30" s="513"/>
      <c r="K30" s="508">
        <v>157.47219848632812</v>
      </c>
      <c r="L30" s="508"/>
      <c r="M30" s="508"/>
      <c r="N30" s="508">
        <v>146.16960144042969</v>
      </c>
      <c r="O30" s="508"/>
      <c r="P30" s="508"/>
      <c r="Q30" s="508"/>
      <c r="R30" s="508"/>
      <c r="S30" s="508">
        <v>11.302597045898438</v>
      </c>
      <c r="T30" s="508"/>
      <c r="U30" s="508"/>
      <c r="V30" s="508">
        <v>5.0078349113464355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15.220512390136719</v>
      </c>
      <c r="AH30" s="509"/>
      <c r="AI30" s="509"/>
      <c r="AJ30" s="509"/>
      <c r="AK30" s="509"/>
      <c r="AL30" s="509">
        <v>0.88446397499084473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27.144498825073242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77.625114440917969</v>
      </c>
      <c r="F31" s="513"/>
      <c r="G31" s="513"/>
      <c r="H31" s="513"/>
      <c r="I31" s="513">
        <v>49.812206268310547</v>
      </c>
      <c r="J31" s="513"/>
      <c r="K31" s="508">
        <v>133.5159912109375</v>
      </c>
      <c r="L31" s="508"/>
      <c r="M31" s="508"/>
      <c r="N31" s="508">
        <v>122.83902740478516</v>
      </c>
      <c r="O31" s="508"/>
      <c r="P31" s="508"/>
      <c r="Q31" s="508"/>
      <c r="R31" s="508"/>
      <c r="S31" s="508">
        <v>10.676963806152344</v>
      </c>
      <c r="T31" s="508"/>
      <c r="U31" s="508"/>
      <c r="V31" s="508">
        <v>4.252413272857666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13.861495971679687</v>
      </c>
      <c r="AH31" s="509"/>
      <c r="AI31" s="509"/>
      <c r="AJ31" s="509"/>
      <c r="AK31" s="509"/>
      <c r="AL31" s="509">
        <v>0.8054915309143067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26.825498580932617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71.445175170898438</v>
      </c>
      <c r="F32" s="513"/>
      <c r="G32" s="513"/>
      <c r="H32" s="513"/>
      <c r="I32" s="513">
        <v>48.697414398193359</v>
      </c>
      <c r="J32" s="513"/>
      <c r="K32" s="508">
        <v>137.16722106933594</v>
      </c>
      <c r="L32" s="508"/>
      <c r="M32" s="508"/>
      <c r="N32" s="508">
        <v>126.68379211425781</v>
      </c>
      <c r="O32" s="508"/>
      <c r="P32" s="508"/>
      <c r="Q32" s="508"/>
      <c r="R32" s="508"/>
      <c r="S32" s="508">
        <v>10.483428955078125</v>
      </c>
      <c r="T32" s="508"/>
      <c r="U32" s="508"/>
      <c r="V32" s="508">
        <v>3.6367888450622559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13.746002197265625</v>
      </c>
      <c r="AH32" s="509"/>
      <c r="AI32" s="509"/>
      <c r="AJ32" s="509"/>
      <c r="AK32" s="509"/>
      <c r="AL32" s="509">
        <v>0.79878018768310555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26.40949821472168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72.324440002441406</v>
      </c>
      <c r="F33" s="513"/>
      <c r="G33" s="513"/>
      <c r="H33" s="513"/>
      <c r="I33" s="513">
        <v>49.610370635986328</v>
      </c>
      <c r="J33" s="513"/>
      <c r="K33" s="508">
        <v>159.51091003417969</v>
      </c>
      <c r="L33" s="508"/>
      <c r="M33" s="508"/>
      <c r="N33" s="508">
        <v>151.06852722167969</v>
      </c>
      <c r="O33" s="508"/>
      <c r="P33" s="508"/>
      <c r="Q33" s="508"/>
      <c r="R33" s="508"/>
      <c r="S33" s="508">
        <v>8.4423828125</v>
      </c>
      <c r="T33" s="508"/>
      <c r="U33" s="508"/>
      <c r="V33" s="508">
        <v>4.0484905242919922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12.748992919921875</v>
      </c>
      <c r="AH33" s="509"/>
      <c r="AI33" s="509"/>
      <c r="AJ33" s="509"/>
      <c r="AK33" s="509"/>
      <c r="AL33" s="509">
        <v>0.74084397857666018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28.397497177124023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73.284172058105469</v>
      </c>
      <c r="F34" s="513"/>
      <c r="G34" s="513"/>
      <c r="H34" s="513"/>
      <c r="I34" s="513">
        <v>49.027584075927734</v>
      </c>
      <c r="J34" s="513"/>
      <c r="K34" s="508">
        <v>141.4554443359375</v>
      </c>
      <c r="L34" s="508"/>
      <c r="M34" s="508"/>
      <c r="N34" s="508">
        <v>128.27116394042969</v>
      </c>
      <c r="O34" s="508"/>
      <c r="P34" s="508"/>
      <c r="Q34" s="508"/>
      <c r="R34" s="508"/>
      <c r="S34" s="508">
        <v>13.184280395507813</v>
      </c>
      <c r="T34" s="508"/>
      <c r="U34" s="508"/>
      <c r="V34" s="508">
        <v>4.0845427513122559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16.784984588623047</v>
      </c>
      <c r="AH34" s="509"/>
      <c r="AI34" s="509"/>
      <c r="AJ34" s="509"/>
      <c r="AK34" s="509"/>
      <c r="AL34" s="509">
        <v>0.97537545444488527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31.236000061035156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80.92236328125</v>
      </c>
      <c r="F35" s="513"/>
      <c r="G35" s="513"/>
      <c r="H35" s="513"/>
      <c r="I35" s="513">
        <v>50.745109558105469</v>
      </c>
      <c r="J35" s="513"/>
      <c r="K35" s="508">
        <v>149.67582702636719</v>
      </c>
      <c r="L35" s="508"/>
      <c r="M35" s="508"/>
      <c r="N35" s="508">
        <v>138.95655822753906</v>
      </c>
      <c r="O35" s="508"/>
      <c r="P35" s="508"/>
      <c r="Q35" s="508"/>
      <c r="R35" s="508"/>
      <c r="S35" s="508">
        <v>10.719268798828125</v>
      </c>
      <c r="T35" s="508"/>
      <c r="U35" s="508"/>
      <c r="V35" s="508">
        <v>5.062659740447998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14.300987243652344</v>
      </c>
      <c r="AH35" s="509"/>
      <c r="AI35" s="509"/>
      <c r="AJ35" s="509"/>
      <c r="AK35" s="509"/>
      <c r="AL35" s="509">
        <v>0.83103036872863767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27.220996856689453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92.143562316894531</v>
      </c>
      <c r="F36" s="513"/>
      <c r="G36" s="513"/>
      <c r="H36" s="513"/>
      <c r="I36" s="513">
        <v>52.511825561523438</v>
      </c>
      <c r="J36" s="513"/>
      <c r="K36" s="508">
        <v>123.07235717773438</v>
      </c>
      <c r="L36" s="508"/>
      <c r="M36" s="508"/>
      <c r="N36" s="508">
        <v>111.85396575927734</v>
      </c>
      <c r="O36" s="508"/>
      <c r="P36" s="508"/>
      <c r="Q36" s="508"/>
      <c r="R36" s="508"/>
      <c r="S36" s="508">
        <v>11.218391418457031</v>
      </c>
      <c r="T36" s="508"/>
      <c r="U36" s="508"/>
      <c r="V36" s="508">
        <v>5.4777846336364746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14.144500732421875</v>
      </c>
      <c r="AH36" s="509"/>
      <c r="AI36" s="509"/>
      <c r="AJ36" s="509"/>
      <c r="AK36" s="509"/>
      <c r="AL36" s="509">
        <v>0.82193693756103514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26.685998916625977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87.61376953125</v>
      </c>
      <c r="F37" s="513"/>
      <c r="G37" s="513"/>
      <c r="H37" s="513"/>
      <c r="I37" s="513">
        <v>51.225017547607422</v>
      </c>
      <c r="J37" s="513"/>
      <c r="K37" s="508">
        <v>119.30887603759766</v>
      </c>
      <c r="L37" s="508"/>
      <c r="M37" s="508"/>
      <c r="N37" s="508">
        <v>107.70269775390625</v>
      </c>
      <c r="O37" s="508"/>
      <c r="P37" s="508"/>
      <c r="Q37" s="508"/>
      <c r="R37" s="508"/>
      <c r="S37" s="508">
        <v>11.606178283691406</v>
      </c>
      <c r="T37" s="508"/>
      <c r="U37" s="508"/>
      <c r="V37" s="508">
        <v>4.9442315101623535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14.611000061035156</v>
      </c>
      <c r="AH37" s="509"/>
      <c r="AI37" s="509"/>
      <c r="AJ37" s="509"/>
      <c r="AK37" s="509"/>
      <c r="AL37" s="509">
        <v>0.849045213546753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24.87449836730957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97.102340698242188</v>
      </c>
      <c r="F38" s="513"/>
      <c r="G38" s="513"/>
      <c r="H38" s="513"/>
      <c r="I38" s="513">
        <v>56.283634185791016</v>
      </c>
      <c r="J38" s="513"/>
      <c r="K38" s="508">
        <v>160.93740844726562</v>
      </c>
      <c r="L38" s="508"/>
      <c r="M38" s="508"/>
      <c r="N38" s="508">
        <v>151.12167358398437</v>
      </c>
      <c r="O38" s="508"/>
      <c r="P38" s="508"/>
      <c r="Q38" s="508"/>
      <c r="R38" s="508"/>
      <c r="S38" s="508">
        <v>9.81573486328125</v>
      </c>
      <c r="T38" s="508"/>
      <c r="U38" s="508"/>
      <c r="V38" s="508">
        <v>7.1387109756469727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13.703495025634766</v>
      </c>
      <c r="AH38" s="509"/>
      <c r="AI38" s="509"/>
      <c r="AJ38" s="509"/>
      <c r="AK38" s="509"/>
      <c r="AL38" s="509">
        <v>0.79631009593963631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24.966999053955078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97.86224365234375</v>
      </c>
      <c r="F39" s="513"/>
      <c r="G39" s="513"/>
      <c r="H39" s="513"/>
      <c r="I39" s="513">
        <v>57.718223571777344</v>
      </c>
      <c r="J39" s="513"/>
      <c r="K39" s="508">
        <v>181.99517822265625</v>
      </c>
      <c r="L39" s="508"/>
      <c r="M39" s="508"/>
      <c r="N39" s="508">
        <v>172.18986511230469</v>
      </c>
      <c r="O39" s="508"/>
      <c r="P39" s="508"/>
      <c r="Q39" s="508"/>
      <c r="R39" s="508"/>
      <c r="S39" s="508">
        <v>9.8053131103515625</v>
      </c>
      <c r="T39" s="508"/>
      <c r="U39" s="508"/>
      <c r="V39" s="508">
        <v>7.8908181190490723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14.003005981445313</v>
      </c>
      <c r="AH39" s="509"/>
      <c r="AI39" s="509"/>
      <c r="AJ39" s="509"/>
      <c r="AK39" s="509"/>
      <c r="AL39" s="509">
        <v>0.81371467758178717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26.220998764038086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99.021865844726563</v>
      </c>
      <c r="F40" s="513"/>
      <c r="G40" s="513"/>
      <c r="H40" s="513"/>
      <c r="I40" s="513">
        <v>57.592742919921875</v>
      </c>
      <c r="J40" s="513"/>
      <c r="K40" s="508">
        <v>182.81300354003906</v>
      </c>
      <c r="L40" s="508"/>
      <c r="M40" s="508"/>
      <c r="N40" s="508">
        <v>170.89239501953125</v>
      </c>
      <c r="O40" s="508"/>
      <c r="P40" s="508"/>
      <c r="Q40" s="508"/>
      <c r="R40" s="508"/>
      <c r="S40" s="508">
        <v>11.920608520507812</v>
      </c>
      <c r="T40" s="508"/>
      <c r="U40" s="508"/>
      <c r="V40" s="508">
        <v>8.2805376052856445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16.201515197753906</v>
      </c>
      <c r="AH40" s="509"/>
      <c r="AI40" s="509"/>
      <c r="AJ40" s="509"/>
      <c r="AK40" s="509"/>
      <c r="AL40" s="509">
        <v>0.9414700481414795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29.435997009277344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99.630851745605469</v>
      </c>
      <c r="F41" s="513"/>
      <c r="G41" s="513"/>
      <c r="H41" s="513"/>
      <c r="I41" s="513">
        <v>57.731754302978516</v>
      </c>
      <c r="J41" s="513"/>
      <c r="K41" s="508">
        <v>179.20756530761719</v>
      </c>
      <c r="L41" s="508"/>
      <c r="M41" s="508"/>
      <c r="N41" s="508">
        <v>165.93748474121094</v>
      </c>
      <c r="O41" s="508"/>
      <c r="P41" s="508"/>
      <c r="Q41" s="508"/>
      <c r="R41" s="508"/>
      <c r="S41" s="508">
        <v>13.27008056640625</v>
      </c>
      <c r="T41" s="508"/>
      <c r="U41" s="508"/>
      <c r="V41" s="508">
        <v>8.2955846786499023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17.516006469726563</v>
      </c>
      <c r="AH41" s="509"/>
      <c r="AI41" s="509"/>
      <c r="AJ41" s="509"/>
      <c r="AK41" s="509"/>
      <c r="AL41" s="509">
        <v>1.0178551359558106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29.663501739501953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98.954376220703125</v>
      </c>
      <c r="F42" s="513"/>
      <c r="G42" s="513"/>
      <c r="H42" s="513"/>
      <c r="I42" s="513">
        <v>57.583053588867187</v>
      </c>
      <c r="J42" s="513"/>
      <c r="K42" s="508">
        <v>181.92707824707031</v>
      </c>
      <c r="L42" s="508"/>
      <c r="M42" s="508"/>
      <c r="N42" s="508">
        <v>171.59825134277344</v>
      </c>
      <c r="O42" s="508"/>
      <c r="P42" s="508"/>
      <c r="Q42" s="508"/>
      <c r="R42" s="508"/>
      <c r="S42" s="508">
        <v>10.328826904296875</v>
      </c>
      <c r="T42" s="508"/>
      <c r="U42" s="508"/>
      <c r="V42" s="508">
        <v>8.1412086486816406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14.523994445800781</v>
      </c>
      <c r="AH42" s="509"/>
      <c r="AI42" s="509"/>
      <c r="AJ42" s="509"/>
      <c r="AK42" s="509"/>
      <c r="AL42" s="509">
        <v>0.84398931724548343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24.789499282836914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98.364212036132813</v>
      </c>
      <c r="F43" s="513"/>
      <c r="G43" s="513"/>
      <c r="H43" s="513"/>
      <c r="I43" s="513">
        <v>57.381519317626953</v>
      </c>
      <c r="J43" s="513"/>
      <c r="K43" s="508">
        <v>182.05886840820312</v>
      </c>
      <c r="L43" s="508"/>
      <c r="M43" s="508"/>
      <c r="N43" s="508">
        <v>171.06230163574219</v>
      </c>
      <c r="O43" s="508"/>
      <c r="P43" s="508"/>
      <c r="Q43" s="508"/>
      <c r="R43" s="508"/>
      <c r="S43" s="508">
        <v>10.996566772460938</v>
      </c>
      <c r="T43" s="508"/>
      <c r="U43" s="508"/>
      <c r="V43" s="508">
        <v>8.1115684509277344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15.268013000488281</v>
      </c>
      <c r="AH43" s="509"/>
      <c r="AI43" s="509"/>
      <c r="AJ43" s="509"/>
      <c r="AK43" s="509"/>
      <c r="AL43" s="509">
        <v>0.88722423545837403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25.390497207641602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98.399612426757813</v>
      </c>
      <c r="F44" s="513"/>
      <c r="G44" s="513"/>
      <c r="H44" s="513"/>
      <c r="I44" s="513">
        <v>57.075138092041016</v>
      </c>
      <c r="J44" s="513"/>
      <c r="K44" s="508">
        <v>179.96591186523437</v>
      </c>
      <c r="L44" s="508"/>
      <c r="M44" s="508"/>
      <c r="N44" s="508">
        <v>169.29144287109375</v>
      </c>
      <c r="O44" s="508"/>
      <c r="P44" s="508"/>
      <c r="Q44" s="508"/>
      <c r="R44" s="508"/>
      <c r="S44" s="508">
        <v>10.674468994140625</v>
      </c>
      <c r="T44" s="508"/>
      <c r="U44" s="508"/>
      <c r="V44" s="508">
        <v>8.0653781890869141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14.866500854492188</v>
      </c>
      <c r="AH44" s="509"/>
      <c r="AI44" s="509"/>
      <c r="AJ44" s="509"/>
      <c r="AK44" s="509"/>
      <c r="AL44" s="509">
        <v>0.863892364654541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24.806999206542969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98.478408813476563</v>
      </c>
      <c r="F45" s="513"/>
      <c r="G45" s="513"/>
      <c r="H45" s="513"/>
      <c r="I45" s="513">
        <v>57.106651306152344</v>
      </c>
      <c r="J45" s="513"/>
      <c r="K45" s="508">
        <v>162.05877685546875</v>
      </c>
      <c r="L45" s="508"/>
      <c r="M45" s="508"/>
      <c r="N45" s="508">
        <v>152.87741088867187</v>
      </c>
      <c r="O45" s="508"/>
      <c r="P45" s="508"/>
      <c r="Q45" s="508"/>
      <c r="R45" s="508"/>
      <c r="S45" s="508">
        <v>9.181365966796875</v>
      </c>
      <c r="T45" s="508"/>
      <c r="U45" s="508"/>
      <c r="V45" s="508">
        <v>7.2468938827514648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13.242988586425781</v>
      </c>
      <c r="AH45" s="509"/>
      <c r="AI45" s="509"/>
      <c r="AJ45" s="509"/>
      <c r="AK45" s="509"/>
      <c r="AL45" s="509">
        <v>0.76955006675720217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24.892498016357422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98.250389099121094</v>
      </c>
      <c r="F46" s="513"/>
      <c r="G46" s="513"/>
      <c r="H46" s="513"/>
      <c r="I46" s="513">
        <v>57.107948303222656</v>
      </c>
      <c r="J46" s="513"/>
      <c r="K46" s="508">
        <v>161.2562255859375</v>
      </c>
      <c r="L46" s="508"/>
      <c r="M46" s="508"/>
      <c r="N46" s="508">
        <v>153.09407043457031</v>
      </c>
      <c r="O46" s="508"/>
      <c r="P46" s="508"/>
      <c r="Q46" s="508"/>
      <c r="R46" s="508"/>
      <c r="S46" s="508">
        <v>8.1621551513671875</v>
      </c>
      <c r="T46" s="508"/>
      <c r="U46" s="508"/>
      <c r="V46" s="508">
        <v>7.1182994842529297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12.266994476318359</v>
      </c>
      <c r="AH46" s="509"/>
      <c r="AI46" s="509"/>
      <c r="AJ46" s="509"/>
      <c r="AK46" s="509"/>
      <c r="AL46" s="509">
        <v>0.71283504901885986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23.887998580932617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98.671829223632812</v>
      </c>
      <c r="F47" s="513"/>
      <c r="G47" s="513"/>
      <c r="H47" s="513"/>
      <c r="I47" s="513">
        <v>56.382732391357422</v>
      </c>
      <c r="J47" s="513"/>
      <c r="K47" s="508">
        <v>145.460205078125</v>
      </c>
      <c r="L47" s="508"/>
      <c r="M47" s="508"/>
      <c r="N47" s="508">
        <v>135.53988647460937</v>
      </c>
      <c r="O47" s="508"/>
      <c r="P47" s="508"/>
      <c r="Q47" s="508"/>
      <c r="R47" s="508"/>
      <c r="S47" s="508">
        <v>9.920318603515625</v>
      </c>
      <c r="T47" s="508"/>
      <c r="U47" s="508"/>
      <c r="V47" s="508">
        <v>6.7277088165283203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13.619503021240234</v>
      </c>
      <c r="AH47" s="509"/>
      <c r="AI47" s="509"/>
      <c r="AJ47" s="509"/>
      <c r="AK47" s="509"/>
      <c r="AL47" s="509">
        <v>0.79142932056427007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26.722501754760742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98.707374572753906</v>
      </c>
      <c r="F48" s="513"/>
      <c r="G48" s="513"/>
      <c r="H48" s="513"/>
      <c r="I48" s="513">
        <v>58.15447998046875</v>
      </c>
      <c r="J48" s="513"/>
      <c r="K48" s="508">
        <v>174.65789794921875</v>
      </c>
      <c r="L48" s="508"/>
      <c r="M48" s="508"/>
      <c r="N48" s="508">
        <v>163.7142333984375</v>
      </c>
      <c r="O48" s="508"/>
      <c r="P48" s="508"/>
      <c r="Q48" s="508"/>
      <c r="R48" s="508"/>
      <c r="S48" s="508">
        <v>10.94366455078125</v>
      </c>
      <c r="T48" s="508"/>
      <c r="U48" s="508"/>
      <c r="V48" s="508">
        <v>7.7387585639953613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15.368988037109375</v>
      </c>
      <c r="AH48" s="509"/>
      <c r="AI48" s="509"/>
      <c r="AJ48" s="509"/>
      <c r="AK48" s="509"/>
      <c r="AL48" s="509">
        <v>0.89309189483642581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29.805995941162109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98.207923889160156</v>
      </c>
      <c r="F49" s="513"/>
      <c r="G49" s="513"/>
      <c r="H49" s="513"/>
      <c r="I49" s="513">
        <v>59.226993560791016</v>
      </c>
      <c r="J49" s="513"/>
      <c r="K49" s="508">
        <v>190.6734619140625</v>
      </c>
      <c r="L49" s="508"/>
      <c r="M49" s="508"/>
      <c r="N49" s="508">
        <v>180.59909057617187</v>
      </c>
      <c r="O49" s="508"/>
      <c r="P49" s="508"/>
      <c r="Q49" s="508"/>
      <c r="R49" s="508"/>
      <c r="S49" s="508">
        <v>10.074371337890625</v>
      </c>
      <c r="T49" s="508"/>
      <c r="U49" s="508"/>
      <c r="V49" s="508">
        <v>8.0492095947265625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15.116493225097656</v>
      </c>
      <c r="AH49" s="509"/>
      <c r="AI49" s="509"/>
      <c r="AJ49" s="509"/>
      <c r="AK49" s="509"/>
      <c r="AL49" s="509">
        <v>0.87841942131042483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27.790498733520508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98.31866455078125</v>
      </c>
      <c r="F50" s="513"/>
      <c r="G50" s="513"/>
      <c r="H50" s="513"/>
      <c r="I50" s="513">
        <v>58.091831207275391</v>
      </c>
      <c r="J50" s="513"/>
      <c r="K50" s="508">
        <v>163.56828308105469</v>
      </c>
      <c r="L50" s="508"/>
      <c r="M50" s="508"/>
      <c r="N50" s="508">
        <v>153.7989501953125</v>
      </c>
      <c r="O50" s="508"/>
      <c r="P50" s="508"/>
      <c r="Q50" s="508"/>
      <c r="R50" s="508"/>
      <c r="S50" s="508">
        <v>9.7693328857421875</v>
      </c>
      <c r="T50" s="508"/>
      <c r="U50" s="508"/>
      <c r="V50" s="508">
        <v>7.1654009819030762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13.981487274169922</v>
      </c>
      <c r="AH50" s="509"/>
      <c r="AI50" s="509"/>
      <c r="AJ50" s="509"/>
      <c r="AK50" s="509"/>
      <c r="AL50" s="509">
        <v>0.81246422550201414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26.560497283935547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72.4052734375</v>
      </c>
      <c r="F51" s="513"/>
      <c r="G51" s="513"/>
      <c r="H51" s="513"/>
      <c r="I51" s="513">
        <v>47.715476989746094</v>
      </c>
      <c r="J51" s="513"/>
      <c r="K51" s="508">
        <v>152.453125</v>
      </c>
      <c r="L51" s="508"/>
      <c r="M51" s="508"/>
      <c r="N51" s="508">
        <v>143.20643615722656</v>
      </c>
      <c r="O51" s="508"/>
      <c r="P51" s="508"/>
      <c r="Q51" s="508"/>
      <c r="R51" s="508"/>
      <c r="S51" s="508">
        <v>9.2466888427734375</v>
      </c>
      <c r="T51" s="508"/>
      <c r="U51" s="508"/>
      <c r="V51" s="508">
        <v>4.1799960136413574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13.702003479003906</v>
      </c>
      <c r="AH51" s="509"/>
      <c r="AI51" s="509"/>
      <c r="AJ51" s="509"/>
      <c r="AK51" s="509"/>
      <c r="AL51" s="509">
        <v>0.79622342216491704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23.137496948242188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74.4427490234375</v>
      </c>
      <c r="F52" s="513"/>
      <c r="G52" s="513"/>
      <c r="H52" s="513"/>
      <c r="I52" s="513">
        <v>50.789299011230469</v>
      </c>
      <c r="J52" s="513"/>
      <c r="K52" s="508">
        <v>179.85888671875</v>
      </c>
      <c r="L52" s="508"/>
      <c r="M52" s="508"/>
      <c r="N52" s="508">
        <v>173.01394653320312</v>
      </c>
      <c r="O52" s="508"/>
      <c r="P52" s="508"/>
      <c r="Q52" s="508"/>
      <c r="R52" s="508"/>
      <c r="S52" s="508">
        <v>6.844940185546875</v>
      </c>
      <c r="T52" s="508"/>
      <c r="U52" s="508"/>
      <c r="V52" s="508">
        <v>4.6035637855529785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11.758491516113281</v>
      </c>
      <c r="AH52" s="509"/>
      <c r="AI52" s="509"/>
      <c r="AJ52" s="509"/>
      <c r="AK52" s="509"/>
      <c r="AL52" s="509">
        <v>0.68328594200134285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25.533496856689453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86.397819519042969</v>
      </c>
      <c r="F53" s="507"/>
      <c r="G53" s="507"/>
      <c r="H53" s="507"/>
      <c r="I53" s="507">
        <v>53.454442087809248</v>
      </c>
      <c r="J53" s="507"/>
      <c r="K53" s="501">
        <v>4830.413246154787</v>
      </c>
      <c r="L53" s="501"/>
      <c r="M53" s="501"/>
      <c r="N53" s="501">
        <v>4518.1923446655264</v>
      </c>
      <c r="O53" s="501"/>
      <c r="P53" s="501"/>
      <c r="Q53" s="501"/>
      <c r="R53" s="501"/>
      <c r="S53" s="501">
        <v>312.22090148925753</v>
      </c>
      <c r="T53" s="501"/>
      <c r="U53" s="501"/>
      <c r="V53" s="501">
        <v>176.78528861701488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431.77304697036743</v>
      </c>
      <c r="AH53" s="501"/>
      <c r="AI53" s="501"/>
      <c r="AJ53" s="501"/>
      <c r="AK53" s="501">
        <v>25.090331759448052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814.40769553184509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181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61171.413303375244</v>
      </c>
      <c r="G59" s="484"/>
      <c r="H59" s="484"/>
      <c r="I59" s="484"/>
      <c r="J59" s="484"/>
      <c r="K59" s="484"/>
      <c r="L59" s="484">
        <v>56360.040195465088</v>
      </c>
      <c r="M59" s="484"/>
      <c r="N59" s="484"/>
      <c r="O59" s="484"/>
      <c r="P59" s="484"/>
      <c r="Q59" s="484">
        <v>1675.3266841173172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36857.016060352325</v>
      </c>
      <c r="AE59" s="484"/>
      <c r="AF59" s="484"/>
      <c r="AG59" s="484"/>
      <c r="AH59" s="484"/>
      <c r="AI59" s="484">
        <v>32263.946873188019</v>
      </c>
      <c r="AJ59" s="484"/>
      <c r="AK59" s="484"/>
      <c r="AL59" s="484"/>
      <c r="AM59" s="484">
        <v>4593.0691871643066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15858.327850699425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56341.001353263855</v>
      </c>
      <c r="G60" s="484"/>
      <c r="H60" s="484"/>
      <c r="I60" s="484"/>
      <c r="J60" s="484"/>
      <c r="K60" s="484"/>
      <c r="L60" s="484">
        <v>51841.848485946655</v>
      </c>
      <c r="M60" s="484"/>
      <c r="N60" s="484"/>
      <c r="O60" s="484"/>
      <c r="P60" s="484"/>
      <c r="Q60" s="484">
        <v>1498.5413955003023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34432.182685375214</v>
      </c>
      <c r="AE60" s="484"/>
      <c r="AF60" s="484"/>
      <c r="AG60" s="484"/>
      <c r="AH60" s="484"/>
      <c r="AI60" s="484">
        <v>30270.886545181274</v>
      </c>
      <c r="AJ60" s="484"/>
      <c r="AK60" s="484"/>
      <c r="AL60" s="484"/>
      <c r="AM60" s="484">
        <v>4161.2961401939392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15043.92015516758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4830.4119501113892</v>
      </c>
      <c r="G61" s="484"/>
      <c r="H61" s="484"/>
      <c r="I61" s="484"/>
      <c r="J61" s="484"/>
      <c r="K61" s="484"/>
      <c r="L61" s="484">
        <v>4518.1917095184326</v>
      </c>
      <c r="M61" s="484"/>
      <c r="N61" s="484"/>
      <c r="O61" s="484"/>
      <c r="P61" s="484"/>
      <c r="Q61" s="484">
        <v>176.78528861701488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431.77304697036743</v>
      </c>
      <c r="AN61" s="484"/>
      <c r="AO61" s="484"/>
      <c r="AP61" s="484"/>
      <c r="AQ61" s="484"/>
      <c r="AR61" s="484"/>
      <c r="AS61" s="484">
        <v>25.090331759448052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814.40769553184509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176.78528861701488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174.50034565244769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25.090331759448052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149.41001389299964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431.77304697036743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814.40769553184509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2.2849429645671844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243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247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248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249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247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83.749061584472656</v>
      </c>
      <c r="F24" s="553"/>
      <c r="G24" s="553"/>
      <c r="H24" s="553"/>
      <c r="I24" s="553">
        <v>51.751693725585938</v>
      </c>
      <c r="J24" s="553"/>
      <c r="K24" s="508">
        <v>451.32736206054687</v>
      </c>
      <c r="L24" s="508"/>
      <c r="M24" s="508"/>
      <c r="N24" s="508">
        <v>447.15948486328125</v>
      </c>
      <c r="O24" s="508"/>
      <c r="P24" s="508"/>
      <c r="Q24" s="508"/>
      <c r="R24" s="508"/>
      <c r="S24" s="508"/>
      <c r="T24" s="3">
        <v>4.167877197265625</v>
      </c>
      <c r="U24" s="508">
        <v>14.466667175292969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 t="s">
        <v>65</v>
      </c>
      <c r="AF24" s="551"/>
      <c r="AG24" s="551"/>
      <c r="AH24" s="551"/>
      <c r="AI24" s="551"/>
      <c r="AJ24" s="551"/>
      <c r="AK24" s="5"/>
      <c r="AL24" s="508" t="s">
        <v>65</v>
      </c>
      <c r="AM24" s="508"/>
      <c r="AN24" s="508"/>
      <c r="AO24" s="508"/>
      <c r="AP24" s="551">
        <v>52.775001525878906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80.606559753417969</v>
      </c>
      <c r="F25" s="553"/>
      <c r="G25" s="553"/>
      <c r="H25" s="553"/>
      <c r="I25" s="553">
        <v>49.455478668212891</v>
      </c>
      <c r="J25" s="553"/>
      <c r="K25" s="508">
        <v>382.96041870117187</v>
      </c>
      <c r="L25" s="508"/>
      <c r="M25" s="508"/>
      <c r="N25" s="508">
        <v>378.95428466796875</v>
      </c>
      <c r="O25" s="508"/>
      <c r="P25" s="508"/>
      <c r="Q25" s="508"/>
      <c r="R25" s="508"/>
      <c r="S25" s="508"/>
      <c r="T25" s="3">
        <v>4.006134033203125</v>
      </c>
      <c r="U25" s="508">
        <v>11.949776649475098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 t="s">
        <v>65</v>
      </c>
      <c r="AF25" s="551"/>
      <c r="AG25" s="551"/>
      <c r="AH25" s="551"/>
      <c r="AI25" s="551"/>
      <c r="AJ25" s="551"/>
      <c r="AK25" s="5"/>
      <c r="AL25" s="508" t="s">
        <v>65</v>
      </c>
      <c r="AM25" s="508"/>
      <c r="AN25" s="508"/>
      <c r="AO25" s="508"/>
      <c r="AP25" s="551">
        <v>42.987499237060547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69.1636962890625</v>
      </c>
      <c r="F26" s="553"/>
      <c r="G26" s="553"/>
      <c r="H26" s="553"/>
      <c r="I26" s="553">
        <v>46.399883270263672</v>
      </c>
      <c r="J26" s="553"/>
      <c r="K26" s="508">
        <v>471.66192626953125</v>
      </c>
      <c r="L26" s="508"/>
      <c r="M26" s="508"/>
      <c r="N26" s="508">
        <v>467.830322265625</v>
      </c>
      <c r="O26" s="508"/>
      <c r="P26" s="508"/>
      <c r="Q26" s="508"/>
      <c r="R26" s="508"/>
      <c r="S26" s="508"/>
      <c r="T26" s="3">
        <v>3.83160400390625</v>
      </c>
      <c r="U26" s="508">
        <v>10.750763893127441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 t="s">
        <v>65</v>
      </c>
      <c r="AF26" s="551"/>
      <c r="AG26" s="551"/>
      <c r="AH26" s="551"/>
      <c r="AI26" s="551"/>
      <c r="AJ26" s="551"/>
      <c r="AK26" s="5"/>
      <c r="AL26" s="508" t="s">
        <v>65</v>
      </c>
      <c r="AM26" s="508"/>
      <c r="AN26" s="508"/>
      <c r="AO26" s="508"/>
      <c r="AP26" s="551">
        <v>58.115001678466797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70.652175903320313</v>
      </c>
      <c r="F27" s="553"/>
      <c r="G27" s="553"/>
      <c r="H27" s="553"/>
      <c r="I27" s="553">
        <v>46.386226654052734</v>
      </c>
      <c r="J27" s="553"/>
      <c r="K27" s="508">
        <v>477.36325073242187</v>
      </c>
      <c r="L27" s="508"/>
      <c r="M27" s="508"/>
      <c r="N27" s="508">
        <v>473.33096313476562</v>
      </c>
      <c r="O27" s="508"/>
      <c r="P27" s="508"/>
      <c r="Q27" s="508"/>
      <c r="R27" s="508"/>
      <c r="S27" s="508"/>
      <c r="T27" s="3">
        <v>4.03228759765625</v>
      </c>
      <c r="U27" s="508">
        <v>11.598753929138184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 t="s">
        <v>65</v>
      </c>
      <c r="AF27" s="551"/>
      <c r="AG27" s="551"/>
      <c r="AH27" s="551"/>
      <c r="AI27" s="551"/>
      <c r="AJ27" s="551"/>
      <c r="AK27" s="5"/>
      <c r="AL27" s="508" t="s">
        <v>65</v>
      </c>
      <c r="AM27" s="508"/>
      <c r="AN27" s="508"/>
      <c r="AO27" s="508"/>
      <c r="AP27" s="551">
        <v>56.674999237060547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74.542182922363281</v>
      </c>
      <c r="F28" s="553"/>
      <c r="G28" s="553"/>
      <c r="H28" s="553"/>
      <c r="I28" s="553">
        <v>46.899883270263672</v>
      </c>
      <c r="J28" s="553"/>
      <c r="K28" s="508">
        <v>429.59576416015625</v>
      </c>
      <c r="L28" s="508"/>
      <c r="M28" s="508"/>
      <c r="N28" s="508">
        <v>425.66107177734375</v>
      </c>
      <c r="O28" s="508"/>
      <c r="P28" s="508"/>
      <c r="Q28" s="508"/>
      <c r="R28" s="508"/>
      <c r="S28" s="508"/>
      <c r="T28" s="3">
        <v>3.9346923828125</v>
      </c>
      <c r="U28" s="508">
        <v>11.892248153686523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 t="s">
        <v>65</v>
      </c>
      <c r="AF28" s="551"/>
      <c r="AG28" s="551"/>
      <c r="AH28" s="551"/>
      <c r="AI28" s="551"/>
      <c r="AJ28" s="551"/>
      <c r="AK28" s="5"/>
      <c r="AL28" s="508" t="s">
        <v>65</v>
      </c>
      <c r="AM28" s="508"/>
      <c r="AN28" s="508"/>
      <c r="AO28" s="508"/>
      <c r="AP28" s="551">
        <v>51.282501220703125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75.288314819335937</v>
      </c>
      <c r="F29" s="553"/>
      <c r="G29" s="553"/>
      <c r="H29" s="553"/>
      <c r="I29" s="553">
        <v>45.599838256835938</v>
      </c>
      <c r="J29" s="553"/>
      <c r="K29" s="508">
        <v>539.13250732421875</v>
      </c>
      <c r="L29" s="508"/>
      <c r="M29" s="508"/>
      <c r="N29" s="508">
        <v>535.04901123046875</v>
      </c>
      <c r="O29" s="508"/>
      <c r="P29" s="508"/>
      <c r="Q29" s="508"/>
      <c r="R29" s="508"/>
      <c r="S29" s="508"/>
      <c r="T29" s="3">
        <v>4.08349609375</v>
      </c>
      <c r="U29" s="508">
        <v>16.026924133300781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 t="s">
        <v>65</v>
      </c>
      <c r="AF29" s="551"/>
      <c r="AG29" s="551"/>
      <c r="AH29" s="551"/>
      <c r="AI29" s="551"/>
      <c r="AJ29" s="551"/>
      <c r="AK29" s="5"/>
      <c r="AL29" s="508" t="s">
        <v>65</v>
      </c>
      <c r="AM29" s="508"/>
      <c r="AN29" s="508"/>
      <c r="AO29" s="508"/>
      <c r="AP29" s="551">
        <v>93.477500915527344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79.036323547363281</v>
      </c>
      <c r="F30" s="553"/>
      <c r="G30" s="553"/>
      <c r="H30" s="553"/>
      <c r="I30" s="553">
        <v>47.407096862792969</v>
      </c>
      <c r="J30" s="553"/>
      <c r="K30" s="508">
        <v>584.91748046875</v>
      </c>
      <c r="L30" s="508"/>
      <c r="M30" s="508"/>
      <c r="N30" s="508">
        <v>580.4248046875</v>
      </c>
      <c r="O30" s="508"/>
      <c r="P30" s="508"/>
      <c r="Q30" s="508"/>
      <c r="R30" s="508"/>
      <c r="S30" s="508"/>
      <c r="T30" s="3">
        <v>4.49267578125</v>
      </c>
      <c r="U30" s="508">
        <v>18.527053833007813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 t="s">
        <v>65</v>
      </c>
      <c r="AF30" s="551"/>
      <c r="AG30" s="551"/>
      <c r="AH30" s="551"/>
      <c r="AI30" s="551"/>
      <c r="AJ30" s="551"/>
      <c r="AK30" s="5"/>
      <c r="AL30" s="508" t="s">
        <v>65</v>
      </c>
      <c r="AM30" s="508"/>
      <c r="AN30" s="508"/>
      <c r="AO30" s="508"/>
      <c r="AP30" s="551">
        <v>91.055000305175781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79.527748107910156</v>
      </c>
      <c r="F31" s="553"/>
      <c r="G31" s="553"/>
      <c r="H31" s="553"/>
      <c r="I31" s="553">
        <v>47.985092163085938</v>
      </c>
      <c r="J31" s="553"/>
      <c r="K31" s="508">
        <v>680.1343994140625</v>
      </c>
      <c r="L31" s="508"/>
      <c r="M31" s="508"/>
      <c r="N31" s="508">
        <v>674.95745849609375</v>
      </c>
      <c r="O31" s="508"/>
      <c r="P31" s="508"/>
      <c r="Q31" s="508"/>
      <c r="R31" s="508"/>
      <c r="S31" s="508"/>
      <c r="T31" s="3">
        <v>5.17694091796875</v>
      </c>
      <c r="U31" s="508">
        <v>21.48390007019043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 t="s">
        <v>65</v>
      </c>
      <c r="AF31" s="551"/>
      <c r="AG31" s="551"/>
      <c r="AH31" s="551"/>
      <c r="AI31" s="551"/>
      <c r="AJ31" s="551"/>
      <c r="AK31" s="5"/>
      <c r="AL31" s="508" t="s">
        <v>65</v>
      </c>
      <c r="AM31" s="508"/>
      <c r="AN31" s="508"/>
      <c r="AO31" s="508"/>
      <c r="AP31" s="551">
        <v>89.672500610351563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78.36883544921875</v>
      </c>
      <c r="F32" s="553"/>
      <c r="G32" s="553"/>
      <c r="H32" s="553"/>
      <c r="I32" s="553">
        <v>45.944011688232422</v>
      </c>
      <c r="J32" s="553"/>
      <c r="K32" s="508">
        <v>534.989013671875</v>
      </c>
      <c r="L32" s="508"/>
      <c r="M32" s="508"/>
      <c r="N32" s="508">
        <v>530.3218994140625</v>
      </c>
      <c r="O32" s="508"/>
      <c r="P32" s="508"/>
      <c r="Q32" s="508"/>
      <c r="R32" s="508"/>
      <c r="S32" s="508"/>
      <c r="T32" s="3">
        <v>4.6671142578125</v>
      </c>
      <c r="U32" s="508">
        <v>17.371614456176758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 t="s">
        <v>65</v>
      </c>
      <c r="AF32" s="551"/>
      <c r="AG32" s="551"/>
      <c r="AH32" s="551"/>
      <c r="AI32" s="551"/>
      <c r="AJ32" s="551"/>
      <c r="AK32" s="5"/>
      <c r="AL32" s="508" t="s">
        <v>65</v>
      </c>
      <c r="AM32" s="508"/>
      <c r="AN32" s="508"/>
      <c r="AO32" s="508"/>
      <c r="AP32" s="551">
        <v>98.737503051757813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71.873970031738281</v>
      </c>
      <c r="F33" s="553"/>
      <c r="G33" s="553"/>
      <c r="H33" s="553"/>
      <c r="I33" s="553">
        <v>44.887462615966797</v>
      </c>
      <c r="J33" s="553"/>
      <c r="K33" s="508">
        <v>571.6478271484375</v>
      </c>
      <c r="L33" s="508"/>
      <c r="M33" s="508"/>
      <c r="N33" s="508">
        <v>567.4541015625</v>
      </c>
      <c r="O33" s="508"/>
      <c r="P33" s="508"/>
      <c r="Q33" s="508"/>
      <c r="R33" s="508"/>
      <c r="S33" s="508"/>
      <c r="T33" s="3">
        <v>4.1937255859375</v>
      </c>
      <c r="U33" s="508">
        <v>15.44631290435791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 t="s">
        <v>65</v>
      </c>
      <c r="AF33" s="551"/>
      <c r="AG33" s="551"/>
      <c r="AH33" s="551"/>
      <c r="AI33" s="551"/>
      <c r="AJ33" s="551"/>
      <c r="AK33" s="5"/>
      <c r="AL33" s="508" t="s">
        <v>65</v>
      </c>
      <c r="AM33" s="508"/>
      <c r="AN33" s="508"/>
      <c r="AO33" s="508"/>
      <c r="AP33" s="551">
        <v>86.724998474121094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72.840797424316406</v>
      </c>
      <c r="F34" s="553"/>
      <c r="G34" s="553"/>
      <c r="H34" s="553"/>
      <c r="I34" s="553">
        <v>46.451015472412109</v>
      </c>
      <c r="J34" s="553"/>
      <c r="K34" s="508">
        <v>601.6337890625</v>
      </c>
      <c r="L34" s="508"/>
      <c r="M34" s="508"/>
      <c r="N34" s="508">
        <v>597.26531982421875</v>
      </c>
      <c r="O34" s="508"/>
      <c r="P34" s="508"/>
      <c r="Q34" s="508"/>
      <c r="R34" s="508"/>
      <c r="S34" s="508"/>
      <c r="T34" s="3">
        <v>4.36846923828125</v>
      </c>
      <c r="U34" s="508">
        <v>15.898105621337891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 t="s">
        <v>65</v>
      </c>
      <c r="AF34" s="551"/>
      <c r="AG34" s="551"/>
      <c r="AH34" s="551"/>
      <c r="AI34" s="551"/>
      <c r="AJ34" s="551"/>
      <c r="AK34" s="5"/>
      <c r="AL34" s="508" t="s">
        <v>65</v>
      </c>
      <c r="AM34" s="508"/>
      <c r="AN34" s="508"/>
      <c r="AO34" s="508"/>
      <c r="AP34" s="551">
        <v>66.017501831054688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73.51434326171875</v>
      </c>
      <c r="F35" s="553"/>
      <c r="G35" s="553"/>
      <c r="H35" s="553"/>
      <c r="I35" s="553">
        <v>45.829875946044922</v>
      </c>
      <c r="J35" s="553"/>
      <c r="K35" s="508">
        <v>399.07144165039062</v>
      </c>
      <c r="L35" s="508"/>
      <c r="M35" s="508"/>
      <c r="N35" s="508">
        <v>395.16519165039062</v>
      </c>
      <c r="O35" s="508"/>
      <c r="P35" s="508"/>
      <c r="Q35" s="508"/>
      <c r="R35" s="508"/>
      <c r="S35" s="508"/>
      <c r="T35" s="3">
        <v>3.90625</v>
      </c>
      <c r="U35" s="508">
        <v>11.063364028930664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 t="s">
        <v>65</v>
      </c>
      <c r="AF35" s="551"/>
      <c r="AG35" s="551"/>
      <c r="AH35" s="551"/>
      <c r="AI35" s="551"/>
      <c r="AJ35" s="551"/>
      <c r="AK35" s="5"/>
      <c r="AL35" s="508" t="s">
        <v>65</v>
      </c>
      <c r="AM35" s="508"/>
      <c r="AN35" s="508"/>
      <c r="AO35" s="508"/>
      <c r="AP35" s="551">
        <v>72.462501525878906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82.289710998535156</v>
      </c>
      <c r="F36" s="553"/>
      <c r="G36" s="553"/>
      <c r="H36" s="553"/>
      <c r="I36" s="553">
        <v>48.459880828857422</v>
      </c>
      <c r="J36" s="553"/>
      <c r="K36" s="508">
        <v>631.64947509765625</v>
      </c>
      <c r="L36" s="508"/>
      <c r="M36" s="508"/>
      <c r="N36" s="508">
        <v>626.8314208984375</v>
      </c>
      <c r="O36" s="508"/>
      <c r="P36" s="508"/>
      <c r="Q36" s="508"/>
      <c r="R36" s="508"/>
      <c r="S36" s="508"/>
      <c r="T36" s="3">
        <v>4.81805419921875</v>
      </c>
      <c r="U36" s="508">
        <v>21.403066635131836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 t="s">
        <v>65</v>
      </c>
      <c r="AF36" s="551"/>
      <c r="AG36" s="551"/>
      <c r="AH36" s="551"/>
      <c r="AI36" s="551"/>
      <c r="AJ36" s="551"/>
      <c r="AK36" s="5"/>
      <c r="AL36" s="508" t="s">
        <v>65</v>
      </c>
      <c r="AM36" s="508"/>
      <c r="AN36" s="508"/>
      <c r="AO36" s="508"/>
      <c r="AP36" s="551">
        <v>76.402496337890625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93.194229125976563</v>
      </c>
      <c r="F37" s="553"/>
      <c r="G37" s="553"/>
      <c r="H37" s="553"/>
      <c r="I37" s="553">
        <v>49.316799163818359</v>
      </c>
      <c r="J37" s="553"/>
      <c r="K37" s="508">
        <v>439.99859619140625</v>
      </c>
      <c r="L37" s="508"/>
      <c r="M37" s="508"/>
      <c r="N37" s="508">
        <v>435.35693359375</v>
      </c>
      <c r="O37" s="508"/>
      <c r="P37" s="508"/>
      <c r="Q37" s="508"/>
      <c r="R37" s="508"/>
      <c r="S37" s="508"/>
      <c r="T37" s="3">
        <v>4.64166259765625</v>
      </c>
      <c r="U37" s="508">
        <v>19.345483779907227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 t="s">
        <v>65</v>
      </c>
      <c r="AF37" s="551"/>
      <c r="AG37" s="551"/>
      <c r="AH37" s="551"/>
      <c r="AI37" s="551"/>
      <c r="AJ37" s="551"/>
      <c r="AK37" s="5"/>
      <c r="AL37" s="508" t="s">
        <v>65</v>
      </c>
      <c r="AM37" s="508"/>
      <c r="AN37" s="508"/>
      <c r="AO37" s="508"/>
      <c r="AP37" s="551">
        <v>68.197502136230469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87.811256408691406</v>
      </c>
      <c r="F38" s="553"/>
      <c r="G38" s="553"/>
      <c r="H38" s="553"/>
      <c r="I38" s="553">
        <v>47.981803894042969</v>
      </c>
      <c r="J38" s="553"/>
      <c r="K38" s="508">
        <v>470.94625854492187</v>
      </c>
      <c r="L38" s="508"/>
      <c r="M38" s="508"/>
      <c r="N38" s="508">
        <v>466.58969116210937</v>
      </c>
      <c r="O38" s="508"/>
      <c r="P38" s="508"/>
      <c r="Q38" s="508"/>
      <c r="R38" s="508"/>
      <c r="S38" s="508"/>
      <c r="T38" s="3">
        <v>4.3565673828125</v>
      </c>
      <c r="U38" s="508">
        <v>18.790185928344727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 t="s">
        <v>65</v>
      </c>
      <c r="AF38" s="551"/>
      <c r="AG38" s="551"/>
      <c r="AH38" s="551"/>
      <c r="AI38" s="551"/>
      <c r="AJ38" s="551"/>
      <c r="AK38" s="5"/>
      <c r="AL38" s="508" t="s">
        <v>65</v>
      </c>
      <c r="AM38" s="508"/>
      <c r="AN38" s="508"/>
      <c r="AO38" s="508"/>
      <c r="AP38" s="551">
        <v>62.560001373291016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97.377449035644531</v>
      </c>
      <c r="F39" s="553"/>
      <c r="G39" s="553"/>
      <c r="H39" s="553"/>
      <c r="I39" s="553">
        <v>52.9990234375</v>
      </c>
      <c r="J39" s="553"/>
      <c r="K39" s="508">
        <v>354.18853759765625</v>
      </c>
      <c r="L39" s="508"/>
      <c r="M39" s="508"/>
      <c r="N39" s="508">
        <v>350.17138671875</v>
      </c>
      <c r="O39" s="508"/>
      <c r="P39" s="508"/>
      <c r="Q39" s="508"/>
      <c r="R39" s="508"/>
      <c r="S39" s="508"/>
      <c r="T39" s="3">
        <v>4.01715087890625</v>
      </c>
      <c r="U39" s="508">
        <v>15.754397392272949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 t="s">
        <v>65</v>
      </c>
      <c r="AF39" s="551"/>
      <c r="AG39" s="551"/>
      <c r="AH39" s="551"/>
      <c r="AI39" s="551"/>
      <c r="AJ39" s="551"/>
      <c r="AK39" s="5"/>
      <c r="AL39" s="508" t="s">
        <v>65</v>
      </c>
      <c r="AM39" s="508"/>
      <c r="AN39" s="508"/>
      <c r="AO39" s="508"/>
      <c r="AP39" s="551">
        <v>70.537498474121094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98.02996826171875</v>
      </c>
      <c r="F40" s="553"/>
      <c r="G40" s="553"/>
      <c r="H40" s="553"/>
      <c r="I40" s="553">
        <v>54.721183776855469</v>
      </c>
      <c r="J40" s="553"/>
      <c r="K40" s="508">
        <v>339.2513427734375</v>
      </c>
      <c r="L40" s="508"/>
      <c r="M40" s="508"/>
      <c r="N40" s="508">
        <v>335.49319458007812</v>
      </c>
      <c r="O40" s="508"/>
      <c r="P40" s="508"/>
      <c r="Q40" s="508"/>
      <c r="R40" s="508"/>
      <c r="S40" s="508"/>
      <c r="T40" s="3">
        <v>3.758148193359375</v>
      </c>
      <c r="U40" s="508">
        <v>14.72746753692627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 t="s">
        <v>65</v>
      </c>
      <c r="AF40" s="551"/>
      <c r="AG40" s="551"/>
      <c r="AH40" s="551"/>
      <c r="AI40" s="551"/>
      <c r="AJ40" s="551"/>
      <c r="AK40" s="5"/>
      <c r="AL40" s="508" t="s">
        <v>65</v>
      </c>
      <c r="AM40" s="508"/>
      <c r="AN40" s="508"/>
      <c r="AO40" s="508"/>
      <c r="AP40" s="551">
        <v>66.857498168945313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99.242897033691406</v>
      </c>
      <c r="F41" s="553"/>
      <c r="G41" s="553"/>
      <c r="H41" s="553"/>
      <c r="I41" s="553">
        <v>56.207546234130859</v>
      </c>
      <c r="J41" s="553"/>
      <c r="K41" s="508">
        <v>358.02487182617187</v>
      </c>
      <c r="L41" s="508"/>
      <c r="M41" s="508"/>
      <c r="N41" s="508">
        <v>354.27529907226562</v>
      </c>
      <c r="O41" s="508"/>
      <c r="P41" s="508"/>
      <c r="Q41" s="508"/>
      <c r="R41" s="508"/>
      <c r="S41" s="508"/>
      <c r="T41" s="3">
        <v>3.74957275390625</v>
      </c>
      <c r="U41" s="508">
        <v>15.446890830993652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 t="s">
        <v>65</v>
      </c>
      <c r="AF41" s="551"/>
      <c r="AG41" s="551"/>
      <c r="AH41" s="551"/>
      <c r="AI41" s="551"/>
      <c r="AJ41" s="551"/>
      <c r="AK41" s="5"/>
      <c r="AL41" s="508" t="s">
        <v>65</v>
      </c>
      <c r="AM41" s="508"/>
      <c r="AN41" s="508"/>
      <c r="AO41" s="508"/>
      <c r="AP41" s="551">
        <v>55.340000152587891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99.844619750976563</v>
      </c>
      <c r="F42" s="553"/>
      <c r="G42" s="553"/>
      <c r="H42" s="553"/>
      <c r="I42" s="553">
        <v>55.456008911132812</v>
      </c>
      <c r="J42" s="553"/>
      <c r="K42" s="508">
        <v>368.75845336914062</v>
      </c>
      <c r="L42" s="508"/>
      <c r="M42" s="508"/>
      <c r="N42" s="508">
        <v>364.90093994140625</v>
      </c>
      <c r="O42" s="508"/>
      <c r="P42" s="508"/>
      <c r="Q42" s="508"/>
      <c r="R42" s="508"/>
      <c r="S42" s="508"/>
      <c r="T42" s="3">
        <v>3.857513427734375</v>
      </c>
      <c r="U42" s="508">
        <v>16.410634994506836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 t="s">
        <v>65</v>
      </c>
      <c r="AF42" s="551"/>
      <c r="AG42" s="551"/>
      <c r="AH42" s="551"/>
      <c r="AI42" s="551"/>
      <c r="AJ42" s="551"/>
      <c r="AK42" s="5"/>
      <c r="AL42" s="508" t="s">
        <v>65</v>
      </c>
      <c r="AM42" s="508"/>
      <c r="AN42" s="508"/>
      <c r="AO42" s="508"/>
      <c r="AP42" s="551">
        <v>40.270000457763672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99.297470092773438</v>
      </c>
      <c r="F43" s="553"/>
      <c r="G43" s="553"/>
      <c r="H43" s="553"/>
      <c r="I43" s="553">
        <v>55.081871032714844</v>
      </c>
      <c r="J43" s="553"/>
      <c r="K43" s="508">
        <v>372.1292724609375</v>
      </c>
      <c r="L43" s="508"/>
      <c r="M43" s="508"/>
      <c r="N43" s="508">
        <v>368.29208374023437</v>
      </c>
      <c r="O43" s="508"/>
      <c r="P43" s="508"/>
      <c r="Q43" s="508"/>
      <c r="R43" s="508"/>
      <c r="S43" s="508"/>
      <c r="T43" s="3">
        <v>3.837188720703125</v>
      </c>
      <c r="U43" s="508">
        <v>16.494501113891602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 t="s">
        <v>65</v>
      </c>
      <c r="AF43" s="551"/>
      <c r="AG43" s="551"/>
      <c r="AH43" s="551"/>
      <c r="AI43" s="551"/>
      <c r="AJ43" s="551"/>
      <c r="AK43" s="5"/>
      <c r="AL43" s="508" t="s">
        <v>65</v>
      </c>
      <c r="AM43" s="508"/>
      <c r="AN43" s="508"/>
      <c r="AO43" s="508"/>
      <c r="AP43" s="551">
        <v>63.294998168945312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98.636962890625</v>
      </c>
      <c r="F44" s="553"/>
      <c r="G44" s="553"/>
      <c r="H44" s="553"/>
      <c r="I44" s="553">
        <v>55.38836669921875</v>
      </c>
      <c r="J44" s="553"/>
      <c r="K44" s="508">
        <v>366.29519653320312</v>
      </c>
      <c r="L44" s="508"/>
      <c r="M44" s="508"/>
      <c r="N44" s="508">
        <v>362.57803344726562</v>
      </c>
      <c r="O44" s="508"/>
      <c r="P44" s="508"/>
      <c r="Q44" s="508"/>
      <c r="R44" s="508"/>
      <c r="S44" s="508"/>
      <c r="T44" s="3">
        <v>3.7171630859375</v>
      </c>
      <c r="U44" s="508">
        <v>15.880518913269043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 t="s">
        <v>65</v>
      </c>
      <c r="AF44" s="551"/>
      <c r="AG44" s="551"/>
      <c r="AH44" s="551"/>
      <c r="AI44" s="551"/>
      <c r="AJ44" s="551"/>
      <c r="AK44" s="5"/>
      <c r="AL44" s="508" t="s">
        <v>65</v>
      </c>
      <c r="AM44" s="508"/>
      <c r="AN44" s="508"/>
      <c r="AO44" s="508"/>
      <c r="AP44" s="551">
        <v>65.915000915527344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98.809150695800781</v>
      </c>
      <c r="F45" s="553"/>
      <c r="G45" s="553"/>
      <c r="H45" s="553"/>
      <c r="I45" s="553">
        <v>55.317790985107422</v>
      </c>
      <c r="J45" s="553"/>
      <c r="K45" s="508">
        <v>395.42138671875</v>
      </c>
      <c r="L45" s="508"/>
      <c r="M45" s="508"/>
      <c r="N45" s="508">
        <v>391.59857177734375</v>
      </c>
      <c r="O45" s="508"/>
      <c r="P45" s="508"/>
      <c r="Q45" s="508"/>
      <c r="R45" s="508"/>
      <c r="S45" s="508"/>
      <c r="T45" s="3">
        <v>3.82281494140625</v>
      </c>
      <c r="U45" s="508">
        <v>17.23939323425293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 t="s">
        <v>65</v>
      </c>
      <c r="AF45" s="551"/>
      <c r="AG45" s="551"/>
      <c r="AH45" s="551"/>
      <c r="AI45" s="551"/>
      <c r="AJ45" s="551"/>
      <c r="AK45" s="5"/>
      <c r="AL45" s="508" t="s">
        <v>65</v>
      </c>
      <c r="AM45" s="508"/>
      <c r="AN45" s="508"/>
      <c r="AO45" s="508"/>
      <c r="AP45" s="551">
        <v>69.30999755859375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98.708625793457031</v>
      </c>
      <c r="F46" s="553"/>
      <c r="G46" s="553"/>
      <c r="H46" s="553"/>
      <c r="I46" s="553">
        <v>53.292148590087891</v>
      </c>
      <c r="J46" s="553"/>
      <c r="K46" s="508">
        <v>354.56500244140625</v>
      </c>
      <c r="L46" s="508"/>
      <c r="M46" s="508"/>
      <c r="N46" s="508">
        <v>350.91928100585937</v>
      </c>
      <c r="O46" s="508"/>
      <c r="P46" s="508"/>
      <c r="Q46" s="508"/>
      <c r="R46" s="508"/>
      <c r="S46" s="508"/>
      <c r="T46" s="3">
        <v>3.645721435546875</v>
      </c>
      <c r="U46" s="508">
        <v>16.141969680786133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 t="s">
        <v>65</v>
      </c>
      <c r="AF46" s="551"/>
      <c r="AG46" s="551"/>
      <c r="AH46" s="551"/>
      <c r="AI46" s="551"/>
      <c r="AJ46" s="551"/>
      <c r="AK46" s="5"/>
      <c r="AL46" s="508" t="s">
        <v>65</v>
      </c>
      <c r="AM46" s="508"/>
      <c r="AN46" s="508"/>
      <c r="AO46" s="508"/>
      <c r="AP46" s="551">
        <v>83.672500610351563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98.521408081054688</v>
      </c>
      <c r="F47" s="553"/>
      <c r="G47" s="553"/>
      <c r="H47" s="553"/>
      <c r="I47" s="553">
        <v>54.416408538818359</v>
      </c>
      <c r="J47" s="553"/>
      <c r="K47" s="508">
        <v>371.503662109375</v>
      </c>
      <c r="L47" s="508"/>
      <c r="M47" s="508"/>
      <c r="N47" s="508">
        <v>367.6474609375</v>
      </c>
      <c r="O47" s="508"/>
      <c r="P47" s="508"/>
      <c r="Q47" s="508"/>
      <c r="R47" s="508"/>
      <c r="S47" s="508"/>
      <c r="T47" s="3">
        <v>3.856201171875</v>
      </c>
      <c r="U47" s="508">
        <v>16.425653457641602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 t="s">
        <v>65</v>
      </c>
      <c r="AF47" s="551"/>
      <c r="AG47" s="551"/>
      <c r="AH47" s="551"/>
      <c r="AI47" s="551"/>
      <c r="AJ47" s="551"/>
      <c r="AK47" s="5"/>
      <c r="AL47" s="508" t="s">
        <v>65</v>
      </c>
      <c r="AM47" s="508"/>
      <c r="AN47" s="508"/>
      <c r="AO47" s="508"/>
      <c r="AP47" s="551">
        <v>76.154998779296875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98.953788757324219</v>
      </c>
      <c r="F48" s="553"/>
      <c r="G48" s="553"/>
      <c r="H48" s="553"/>
      <c r="I48" s="553">
        <v>55.666221618652344</v>
      </c>
      <c r="J48" s="553"/>
      <c r="K48" s="508">
        <v>408.0250244140625</v>
      </c>
      <c r="L48" s="508"/>
      <c r="M48" s="508"/>
      <c r="N48" s="508">
        <v>403.16317749023437</v>
      </c>
      <c r="O48" s="508"/>
      <c r="P48" s="508"/>
      <c r="Q48" s="508"/>
      <c r="R48" s="508"/>
      <c r="S48" s="508"/>
      <c r="T48" s="3">
        <v>4.861846923828125</v>
      </c>
      <c r="U48" s="508">
        <v>17.708545684814453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 t="s">
        <v>65</v>
      </c>
      <c r="AF48" s="551"/>
      <c r="AG48" s="551"/>
      <c r="AH48" s="551"/>
      <c r="AI48" s="551"/>
      <c r="AJ48" s="551"/>
      <c r="AK48" s="5"/>
      <c r="AL48" s="508" t="s">
        <v>65</v>
      </c>
      <c r="AM48" s="508"/>
      <c r="AN48" s="508"/>
      <c r="AO48" s="508"/>
      <c r="AP48" s="551">
        <v>41.517501831054687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98.815521240234375</v>
      </c>
      <c r="F49" s="553"/>
      <c r="G49" s="553"/>
      <c r="H49" s="553"/>
      <c r="I49" s="553">
        <v>55.885204315185547</v>
      </c>
      <c r="J49" s="553"/>
      <c r="K49" s="508">
        <v>384.48175048828125</v>
      </c>
      <c r="L49" s="508"/>
      <c r="M49" s="508"/>
      <c r="N49" s="508">
        <v>380.36773681640625</v>
      </c>
      <c r="O49" s="508"/>
      <c r="P49" s="508"/>
      <c r="Q49" s="508"/>
      <c r="R49" s="508"/>
      <c r="S49" s="508"/>
      <c r="T49" s="3">
        <v>4.114013671875</v>
      </c>
      <c r="U49" s="508">
        <v>16.548013687133789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 t="s">
        <v>65</v>
      </c>
      <c r="AF49" s="551"/>
      <c r="AG49" s="551"/>
      <c r="AH49" s="551"/>
      <c r="AI49" s="551"/>
      <c r="AJ49" s="551"/>
      <c r="AK49" s="5"/>
      <c r="AL49" s="508" t="s">
        <v>65</v>
      </c>
      <c r="AM49" s="508"/>
      <c r="AN49" s="508"/>
      <c r="AO49" s="508"/>
      <c r="AP49" s="551">
        <v>29.270000457763672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98.439582824707031</v>
      </c>
      <c r="F50" s="553"/>
      <c r="G50" s="553"/>
      <c r="H50" s="553"/>
      <c r="I50" s="553">
        <v>55.076271057128906</v>
      </c>
      <c r="J50" s="553"/>
      <c r="K50" s="508">
        <v>397.85205078125</v>
      </c>
      <c r="L50" s="508"/>
      <c r="M50" s="508"/>
      <c r="N50" s="508">
        <v>393.76956176757812</v>
      </c>
      <c r="O50" s="508"/>
      <c r="P50" s="508"/>
      <c r="Q50" s="508"/>
      <c r="R50" s="508"/>
      <c r="S50" s="508"/>
      <c r="T50" s="3">
        <v>4.082489013671875</v>
      </c>
      <c r="U50" s="508">
        <v>17.293893814086914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 t="s">
        <v>65</v>
      </c>
      <c r="AF50" s="551"/>
      <c r="AG50" s="551"/>
      <c r="AH50" s="551"/>
      <c r="AI50" s="551"/>
      <c r="AJ50" s="551"/>
      <c r="AK50" s="5"/>
      <c r="AL50" s="508" t="s">
        <v>65</v>
      </c>
      <c r="AM50" s="508"/>
      <c r="AN50" s="508"/>
      <c r="AO50" s="508"/>
      <c r="AP50" s="551">
        <v>59.360000610351563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98.939682006835938</v>
      </c>
      <c r="F51" s="553"/>
      <c r="G51" s="553"/>
      <c r="H51" s="553"/>
      <c r="I51" s="553">
        <v>53.591087341308594</v>
      </c>
      <c r="J51" s="553"/>
      <c r="K51" s="508">
        <v>499.00210571289062</v>
      </c>
      <c r="L51" s="508"/>
      <c r="M51" s="508"/>
      <c r="N51" s="508">
        <v>494.14462280273437</v>
      </c>
      <c r="O51" s="508"/>
      <c r="P51" s="508"/>
      <c r="Q51" s="508"/>
      <c r="R51" s="508"/>
      <c r="S51" s="508"/>
      <c r="T51" s="3">
        <v>4.85748291015625</v>
      </c>
      <c r="U51" s="508">
        <v>22.68366813659668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 t="s">
        <v>65</v>
      </c>
      <c r="AF51" s="551"/>
      <c r="AG51" s="551"/>
      <c r="AH51" s="551"/>
      <c r="AI51" s="551"/>
      <c r="AJ51" s="551"/>
      <c r="AK51" s="5"/>
      <c r="AL51" s="508" t="s">
        <v>65</v>
      </c>
      <c r="AM51" s="508"/>
      <c r="AN51" s="508"/>
      <c r="AO51" s="508"/>
      <c r="AP51" s="551">
        <v>59.007499694824219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71.462944030761719</v>
      </c>
      <c r="F52" s="553"/>
      <c r="G52" s="553"/>
      <c r="H52" s="553"/>
      <c r="I52" s="553">
        <v>43.095718383789063</v>
      </c>
      <c r="J52" s="553"/>
      <c r="K52" s="508">
        <v>588.9281005859375</v>
      </c>
      <c r="L52" s="508"/>
      <c r="M52" s="508"/>
      <c r="N52" s="508">
        <v>584.291748046875</v>
      </c>
      <c r="O52" s="508"/>
      <c r="P52" s="508"/>
      <c r="Q52" s="508"/>
      <c r="R52" s="508"/>
      <c r="S52" s="508"/>
      <c r="T52" s="3">
        <v>4.6363525390625</v>
      </c>
      <c r="U52" s="508">
        <v>16.731561660766602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 t="s">
        <v>65</v>
      </c>
      <c r="AF52" s="551"/>
      <c r="AG52" s="551"/>
      <c r="AH52" s="551"/>
      <c r="AI52" s="551"/>
      <c r="AJ52" s="551"/>
      <c r="AK52" s="5"/>
      <c r="AL52" s="508" t="s">
        <v>65</v>
      </c>
      <c r="AM52" s="508"/>
      <c r="AN52" s="508"/>
      <c r="AO52" s="508"/>
      <c r="AP52" s="551">
        <v>75.80999755859375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75.875877380371094</v>
      </c>
      <c r="F53" s="553"/>
      <c r="G53" s="553"/>
      <c r="H53" s="553"/>
      <c r="I53" s="553">
        <v>47.203968048095703</v>
      </c>
      <c r="J53" s="553"/>
      <c r="K53" s="508">
        <v>636.0313720703125</v>
      </c>
      <c r="L53" s="508"/>
      <c r="M53" s="508"/>
      <c r="N53" s="508">
        <v>631.53082275390625</v>
      </c>
      <c r="O53" s="508"/>
      <c r="P53" s="508"/>
      <c r="Q53" s="508"/>
      <c r="R53" s="508"/>
      <c r="S53" s="508"/>
      <c r="T53" s="3">
        <v>4.50054931640625</v>
      </c>
      <c r="U53" s="508">
        <v>18.261375427246094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 t="s">
        <v>65</v>
      </c>
      <c r="AF53" s="551"/>
      <c r="AG53" s="551"/>
      <c r="AH53" s="551"/>
      <c r="AI53" s="551"/>
      <c r="AJ53" s="551"/>
      <c r="AK53" s="5"/>
      <c r="AL53" s="508" t="s">
        <v>65</v>
      </c>
      <c r="AM53" s="508"/>
      <c r="AN53" s="508"/>
      <c r="AO53" s="508"/>
      <c r="AP53" s="551">
        <v>88.422500610351562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86.780505116780603</v>
      </c>
      <c r="F54" s="552"/>
      <c r="G54" s="552"/>
      <c r="H54" s="552"/>
      <c r="I54" s="552">
        <v>50.471828715006517</v>
      </c>
      <c r="J54" s="552"/>
      <c r="K54" s="501">
        <v>13861.487640380859</v>
      </c>
      <c r="L54" s="501"/>
      <c r="M54" s="501"/>
      <c r="N54" s="501">
        <v>13735.495880126951</v>
      </c>
      <c r="O54" s="501"/>
      <c r="P54" s="501"/>
      <c r="Q54" s="501"/>
      <c r="R54" s="501"/>
      <c r="S54" s="501"/>
      <c r="T54" s="4">
        <v>125.99176025390624</v>
      </c>
      <c r="U54" s="501">
        <v>489.74119904801432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 t="s">
        <v>65</v>
      </c>
      <c r="AF54" s="501"/>
      <c r="AG54" s="501"/>
      <c r="AH54" s="501">
        <v>0</v>
      </c>
      <c r="AI54" s="501"/>
      <c r="AJ54" s="501"/>
      <c r="AK54" s="4">
        <v>0</v>
      </c>
      <c r="AL54" s="500" t="s">
        <v>65</v>
      </c>
      <c r="AM54" s="500"/>
      <c r="AN54" s="500"/>
      <c r="AO54" s="500"/>
      <c r="AP54" s="501">
        <v>2011.8825035095219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247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266502.10950593324</v>
      </c>
      <c r="G60" s="484"/>
      <c r="H60" s="484"/>
      <c r="I60" s="484"/>
      <c r="J60" s="484"/>
      <c r="K60" s="484"/>
      <c r="L60" s="484">
        <v>267256.64419052191</v>
      </c>
      <c r="M60" s="484"/>
      <c r="N60" s="484"/>
      <c r="O60" s="484"/>
      <c r="P60" s="484">
        <v>8418.3003603987363</v>
      </c>
      <c r="Q60" s="484"/>
      <c r="R60" s="484"/>
      <c r="S60" s="484"/>
      <c r="T60" s="484"/>
      <c r="U60" s="484"/>
      <c r="V60" s="484"/>
      <c r="W60" s="555" t="s">
        <v>65</v>
      </c>
      <c r="X60" s="555"/>
      <c r="Y60" s="555"/>
      <c r="Z60" s="555"/>
      <c r="AA60" s="555"/>
      <c r="AB60" s="555"/>
      <c r="AC60" s="555"/>
      <c r="AD60" s="555"/>
      <c r="AE60" s="555"/>
      <c r="AF60" s="484" t="s">
        <v>65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37862.750007624738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252641.57042197557</v>
      </c>
      <c r="G61" s="484"/>
      <c r="H61" s="484"/>
      <c r="I61" s="484"/>
      <c r="J61" s="484"/>
      <c r="K61" s="484"/>
      <c r="L61" s="484">
        <v>253522.09972068854</v>
      </c>
      <c r="M61" s="484"/>
      <c r="N61" s="484"/>
      <c r="O61" s="484"/>
      <c r="P61" s="484">
        <v>7928.5591613507222</v>
      </c>
      <c r="Q61" s="484"/>
      <c r="R61" s="484"/>
      <c r="S61" s="484"/>
      <c r="T61" s="484"/>
      <c r="U61" s="484"/>
      <c r="V61" s="484"/>
      <c r="W61" s="555" t="s">
        <v>65</v>
      </c>
      <c r="X61" s="555"/>
      <c r="Y61" s="555"/>
      <c r="Z61" s="555"/>
      <c r="AA61" s="555"/>
      <c r="AB61" s="555"/>
      <c r="AC61" s="555"/>
      <c r="AD61" s="555"/>
      <c r="AE61" s="555"/>
      <c r="AF61" s="484" t="s">
        <v>65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35851.942510659806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13860.539083957672</v>
      </c>
      <c r="G62" s="484"/>
      <c r="H62" s="484"/>
      <c r="I62" s="484"/>
      <c r="J62" s="484"/>
      <c r="K62" s="484"/>
      <c r="L62" s="484">
        <v>13734.544469833374</v>
      </c>
      <c r="M62" s="484"/>
      <c r="N62" s="484"/>
      <c r="O62" s="484"/>
      <c r="P62" s="484">
        <v>489.74119904801432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0</v>
      </c>
      <c r="AG62" s="484"/>
      <c r="AH62" s="484"/>
      <c r="AI62" s="484">
        <v>0</v>
      </c>
      <c r="AJ62" s="484"/>
      <c r="AK62" s="484"/>
      <c r="AL62" s="484"/>
      <c r="AM62" s="484"/>
      <c r="AN62" s="486">
        <v>720</v>
      </c>
      <c r="AO62" s="486"/>
      <c r="AP62" s="486"/>
      <c r="AQ62" s="484">
        <v>2010.8074969649315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489.74119904801432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0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0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0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2010.8074969649315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34" workbookViewId="0">
      <selection activeCell="S53" sqref="S53:U53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147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46598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148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149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147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83.951507568359375</v>
      </c>
      <c r="F23" s="513"/>
      <c r="G23" s="513"/>
      <c r="H23" s="513"/>
      <c r="I23" s="513">
        <v>51.058563232421875</v>
      </c>
      <c r="J23" s="513"/>
      <c r="K23" s="508">
        <v>186.2906494140625</v>
      </c>
      <c r="L23" s="508"/>
      <c r="M23" s="508"/>
      <c r="N23" s="508">
        <v>171.43467712402344</v>
      </c>
      <c r="O23" s="508"/>
      <c r="P23" s="508"/>
      <c r="Q23" s="508"/>
      <c r="R23" s="508"/>
      <c r="S23" s="508">
        <v>14.855972290039063</v>
      </c>
      <c r="T23" s="508"/>
      <c r="U23" s="508"/>
      <c r="V23" s="508">
        <v>6.8990507125854492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17.24200439453125</v>
      </c>
      <c r="AH23" s="509"/>
      <c r="AI23" s="509"/>
      <c r="AJ23" s="509"/>
      <c r="AK23" s="509"/>
      <c r="AL23" s="509">
        <v>1.0019328753662109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32.295997619628906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81.039619445800781</v>
      </c>
      <c r="F24" s="513"/>
      <c r="G24" s="513"/>
      <c r="H24" s="513"/>
      <c r="I24" s="513">
        <v>48.921611785888672</v>
      </c>
      <c r="J24" s="513"/>
      <c r="K24" s="508">
        <v>164.45419311523438</v>
      </c>
      <c r="L24" s="508"/>
      <c r="M24" s="508"/>
      <c r="N24" s="508">
        <v>150.5589599609375</v>
      </c>
      <c r="O24" s="508"/>
      <c r="P24" s="508"/>
      <c r="Q24" s="508"/>
      <c r="R24" s="508"/>
      <c r="S24" s="508">
        <v>13.895233154296875</v>
      </c>
      <c r="T24" s="508"/>
      <c r="U24" s="508"/>
      <c r="V24" s="508">
        <v>5.9701566696166992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16.141510009765625</v>
      </c>
      <c r="AH24" s="509"/>
      <c r="AI24" s="509"/>
      <c r="AJ24" s="509"/>
      <c r="AK24" s="509"/>
      <c r="AL24" s="509">
        <v>0.93798314666748051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33.194995880126953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69.471290588378906</v>
      </c>
      <c r="F25" s="513"/>
      <c r="G25" s="513"/>
      <c r="H25" s="513"/>
      <c r="I25" s="513">
        <v>50.118011474609375</v>
      </c>
      <c r="J25" s="513"/>
      <c r="K25" s="508">
        <v>227.13932800292969</v>
      </c>
      <c r="L25" s="508"/>
      <c r="M25" s="508"/>
      <c r="N25" s="508">
        <v>214.04638671875</v>
      </c>
      <c r="O25" s="508"/>
      <c r="P25" s="508"/>
      <c r="Q25" s="508"/>
      <c r="R25" s="508"/>
      <c r="S25" s="508">
        <v>13.092941284179688</v>
      </c>
      <c r="T25" s="508"/>
      <c r="U25" s="508"/>
      <c r="V25" s="508">
        <v>5.0612139701843262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17.047988891601563</v>
      </c>
      <c r="AH25" s="509"/>
      <c r="AI25" s="509"/>
      <c r="AJ25" s="509"/>
      <c r="AK25" s="509"/>
      <c r="AL25" s="509">
        <v>0.99065863449096681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32.149497985839844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70.925086975097656</v>
      </c>
      <c r="F26" s="513"/>
      <c r="G26" s="513"/>
      <c r="H26" s="513"/>
      <c r="I26" s="513">
        <v>51.984664916992188</v>
      </c>
      <c r="J26" s="513"/>
      <c r="K26" s="508">
        <v>248.1513671875</v>
      </c>
      <c r="L26" s="508"/>
      <c r="M26" s="508"/>
      <c r="N26" s="508">
        <v>232.44076538085937</v>
      </c>
      <c r="O26" s="508"/>
      <c r="P26" s="508"/>
      <c r="Q26" s="508"/>
      <c r="R26" s="508"/>
      <c r="S26" s="508">
        <v>15.710601806640625</v>
      </c>
      <c r="T26" s="508"/>
      <c r="U26" s="508"/>
      <c r="V26" s="508">
        <v>5.5277442932128906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19.458503723144531</v>
      </c>
      <c r="AH26" s="509"/>
      <c r="AI26" s="509"/>
      <c r="AJ26" s="509"/>
      <c r="AK26" s="509"/>
      <c r="AL26" s="509">
        <v>1.1307336513519288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35.489498138427734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74.824241638183594</v>
      </c>
      <c r="F27" s="513"/>
      <c r="G27" s="513"/>
      <c r="H27" s="513"/>
      <c r="I27" s="513">
        <v>48.089023590087891</v>
      </c>
      <c r="J27" s="513"/>
      <c r="K27" s="508">
        <v>182.10667419433594</v>
      </c>
      <c r="L27" s="508"/>
      <c r="M27" s="508"/>
      <c r="N27" s="508">
        <v>163.77206420898437</v>
      </c>
      <c r="O27" s="508"/>
      <c r="P27" s="508"/>
      <c r="Q27" s="508"/>
      <c r="R27" s="508"/>
      <c r="S27" s="508">
        <v>18.334609985351563</v>
      </c>
      <c r="T27" s="508"/>
      <c r="U27" s="508"/>
      <c r="V27" s="508">
        <v>5.7605276107788086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20.150985717773438</v>
      </c>
      <c r="AH27" s="509"/>
      <c r="AI27" s="509"/>
      <c r="AJ27" s="509"/>
      <c r="AK27" s="509"/>
      <c r="AL27" s="509">
        <v>1.1709737800598146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38.402496337890625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75.517654418945313</v>
      </c>
      <c r="F28" s="513"/>
      <c r="G28" s="513"/>
      <c r="H28" s="513"/>
      <c r="I28" s="513">
        <v>46.562911987304687</v>
      </c>
      <c r="J28" s="513"/>
      <c r="K28" s="508">
        <v>154.59419250488281</v>
      </c>
      <c r="L28" s="508"/>
      <c r="M28" s="508"/>
      <c r="N28" s="508">
        <v>139.01966857910156</v>
      </c>
      <c r="O28" s="508"/>
      <c r="P28" s="508"/>
      <c r="Q28" s="508"/>
      <c r="R28" s="508"/>
      <c r="S28" s="508">
        <v>15.57452392578125</v>
      </c>
      <c r="T28" s="508"/>
      <c r="U28" s="508"/>
      <c r="V28" s="508">
        <v>5.2101435661315918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17.086490631103516</v>
      </c>
      <c r="AH28" s="509"/>
      <c r="AI28" s="509"/>
      <c r="AJ28" s="509"/>
      <c r="AK28" s="509"/>
      <c r="AL28" s="509">
        <v>0.99289597057342538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32.913494110107422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78.793128967285156</v>
      </c>
      <c r="F29" s="513"/>
      <c r="G29" s="513"/>
      <c r="H29" s="513"/>
      <c r="I29" s="513">
        <v>48.576225280761719</v>
      </c>
      <c r="J29" s="513"/>
      <c r="K29" s="508">
        <v>171.436279296875</v>
      </c>
      <c r="L29" s="508"/>
      <c r="M29" s="508"/>
      <c r="N29" s="508">
        <v>155.12611389160156</v>
      </c>
      <c r="O29" s="508"/>
      <c r="P29" s="508"/>
      <c r="Q29" s="508"/>
      <c r="R29" s="508"/>
      <c r="S29" s="508">
        <v>16.310165405273438</v>
      </c>
      <c r="T29" s="508"/>
      <c r="U29" s="508"/>
      <c r="V29" s="508">
        <v>5.9829354286193848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17.773002624511719</v>
      </c>
      <c r="AH29" s="509"/>
      <c r="AI29" s="509"/>
      <c r="AJ29" s="509"/>
      <c r="AK29" s="509"/>
      <c r="AL29" s="509">
        <v>1.0327891825103761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35.370994567871094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79.474617004394531</v>
      </c>
      <c r="F30" s="513"/>
      <c r="G30" s="513"/>
      <c r="H30" s="513"/>
      <c r="I30" s="513">
        <v>49.487434387207031</v>
      </c>
      <c r="J30" s="513"/>
      <c r="K30" s="508">
        <v>181.29313659667969</v>
      </c>
      <c r="L30" s="508"/>
      <c r="M30" s="508"/>
      <c r="N30" s="508">
        <v>165.09199523925781</v>
      </c>
      <c r="O30" s="508"/>
      <c r="P30" s="508"/>
      <c r="Q30" s="508"/>
      <c r="R30" s="508"/>
      <c r="S30" s="508">
        <v>16.201141357421875</v>
      </c>
      <c r="T30" s="508"/>
      <c r="U30" s="508"/>
      <c r="V30" s="508">
        <v>6.2492876052856445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17.615516662597656</v>
      </c>
      <c r="AH30" s="509"/>
      <c r="AI30" s="509"/>
      <c r="AJ30" s="509"/>
      <c r="AK30" s="509"/>
      <c r="AL30" s="509">
        <v>1.0236376732635499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35.074497222900391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78.318893432617187</v>
      </c>
      <c r="F31" s="513"/>
      <c r="G31" s="513"/>
      <c r="H31" s="513"/>
      <c r="I31" s="513">
        <v>47.474620819091797</v>
      </c>
      <c r="J31" s="513"/>
      <c r="K31" s="508">
        <v>152.92239379882813</v>
      </c>
      <c r="L31" s="508"/>
      <c r="M31" s="508"/>
      <c r="N31" s="508">
        <v>136.13290405273437</v>
      </c>
      <c r="O31" s="508"/>
      <c r="P31" s="508"/>
      <c r="Q31" s="508"/>
      <c r="R31" s="508"/>
      <c r="S31" s="508">
        <v>16.78948974609375</v>
      </c>
      <c r="T31" s="508"/>
      <c r="U31" s="508"/>
      <c r="V31" s="508">
        <v>5.5234341621398926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18.114505767822266</v>
      </c>
      <c r="AH31" s="509"/>
      <c r="AI31" s="509"/>
      <c r="AJ31" s="509"/>
      <c r="AK31" s="509"/>
      <c r="AL31" s="509">
        <v>1.052633930168152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33.307998657226563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71.970893859863281</v>
      </c>
      <c r="F32" s="513"/>
      <c r="G32" s="513"/>
      <c r="H32" s="513"/>
      <c r="I32" s="513">
        <v>45.688220977783203</v>
      </c>
      <c r="J32" s="513"/>
      <c r="K32" s="508">
        <v>153.91201782226562</v>
      </c>
      <c r="L32" s="508"/>
      <c r="M32" s="508"/>
      <c r="N32" s="508">
        <v>137.97804260253906</v>
      </c>
      <c r="O32" s="508"/>
      <c r="P32" s="508"/>
      <c r="Q32" s="508"/>
      <c r="R32" s="508"/>
      <c r="S32" s="508">
        <v>15.933975219726563</v>
      </c>
      <c r="T32" s="508"/>
      <c r="U32" s="508"/>
      <c r="V32" s="508">
        <v>4.7810325622558594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17.718513488769531</v>
      </c>
      <c r="AH32" s="509"/>
      <c r="AI32" s="509"/>
      <c r="AJ32" s="509"/>
      <c r="AK32" s="509"/>
      <c r="AL32" s="509">
        <v>1.0296228188323975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31.940498352050781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72.824562072753906</v>
      </c>
      <c r="F33" s="513"/>
      <c r="G33" s="513"/>
      <c r="H33" s="513"/>
      <c r="I33" s="513">
        <v>47.781932830810547</v>
      </c>
      <c r="J33" s="513"/>
      <c r="K33" s="508">
        <v>184.87631225585937</v>
      </c>
      <c r="L33" s="508"/>
      <c r="M33" s="508"/>
      <c r="N33" s="508">
        <v>166.99142456054687</v>
      </c>
      <c r="O33" s="508"/>
      <c r="P33" s="508"/>
      <c r="Q33" s="508"/>
      <c r="R33" s="508"/>
      <c r="S33" s="508">
        <v>17.8848876953125</v>
      </c>
      <c r="T33" s="508"/>
      <c r="U33" s="508"/>
      <c r="V33" s="508">
        <v>5.4937214851379395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19.894012451171875</v>
      </c>
      <c r="AH33" s="509"/>
      <c r="AI33" s="509"/>
      <c r="AJ33" s="509"/>
      <c r="AK33" s="509"/>
      <c r="AL33" s="509">
        <v>1.1560410635375977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35.991493225097656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73.821662902832031</v>
      </c>
      <c r="F34" s="513"/>
      <c r="G34" s="513"/>
      <c r="H34" s="513"/>
      <c r="I34" s="513">
        <v>46.612380981445313</v>
      </c>
      <c r="J34" s="513"/>
      <c r="K34" s="508">
        <v>159.69105529785156</v>
      </c>
      <c r="L34" s="508"/>
      <c r="M34" s="508"/>
      <c r="N34" s="508">
        <v>140.61418151855469</v>
      </c>
      <c r="O34" s="508"/>
      <c r="P34" s="508"/>
      <c r="Q34" s="508"/>
      <c r="R34" s="508"/>
      <c r="S34" s="508">
        <v>19.076873779296875</v>
      </c>
      <c r="T34" s="508"/>
      <c r="U34" s="508"/>
      <c r="V34" s="508">
        <v>5.2433409690856934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20.775001525878906</v>
      </c>
      <c r="AH34" s="509"/>
      <c r="AI34" s="509"/>
      <c r="AJ34" s="509"/>
      <c r="AK34" s="509"/>
      <c r="AL34" s="509">
        <v>1.2072353386688233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38.484493255615234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81.200584411621094</v>
      </c>
      <c r="F35" s="513"/>
      <c r="G35" s="513"/>
      <c r="H35" s="513"/>
      <c r="I35" s="513">
        <v>48.801109313964844</v>
      </c>
      <c r="J35" s="513"/>
      <c r="K35" s="508">
        <v>169.22955322265625</v>
      </c>
      <c r="L35" s="508"/>
      <c r="M35" s="508"/>
      <c r="N35" s="508">
        <v>152.89419555664062</v>
      </c>
      <c r="O35" s="508"/>
      <c r="P35" s="508"/>
      <c r="Q35" s="508"/>
      <c r="R35" s="508"/>
      <c r="S35" s="508">
        <v>16.335357666015625</v>
      </c>
      <c r="T35" s="508"/>
      <c r="U35" s="508"/>
      <c r="V35" s="508">
        <v>6.2835803031921387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17.756492614746094</v>
      </c>
      <c r="AH35" s="509"/>
      <c r="AI35" s="509"/>
      <c r="AJ35" s="509"/>
      <c r="AK35" s="509"/>
      <c r="AL35" s="509">
        <v>1.0318297858428955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33.458000183105469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93.115776062011719</v>
      </c>
      <c r="F36" s="513"/>
      <c r="G36" s="513"/>
      <c r="H36" s="513"/>
      <c r="I36" s="513">
        <v>49.563621520996094</v>
      </c>
      <c r="J36" s="513"/>
      <c r="K36" s="508">
        <v>135.9942626953125</v>
      </c>
      <c r="L36" s="508"/>
      <c r="M36" s="508"/>
      <c r="N36" s="508">
        <v>118.41766357421875</v>
      </c>
      <c r="O36" s="508"/>
      <c r="P36" s="508"/>
      <c r="Q36" s="508"/>
      <c r="R36" s="508"/>
      <c r="S36" s="508">
        <v>17.57659912109375</v>
      </c>
      <c r="T36" s="508"/>
      <c r="U36" s="508"/>
      <c r="V36" s="508">
        <v>6.8078999519348145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18.368503570556641</v>
      </c>
      <c r="AH36" s="509"/>
      <c r="AI36" s="509"/>
      <c r="AJ36" s="509"/>
      <c r="AK36" s="509"/>
      <c r="AL36" s="509">
        <v>1.0673937424850464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32.376998901367188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88.303947448730469</v>
      </c>
      <c r="F37" s="513"/>
      <c r="G37" s="513"/>
      <c r="H37" s="513"/>
      <c r="I37" s="513">
        <v>48.527797698974609</v>
      </c>
      <c r="J37" s="513"/>
      <c r="K37" s="508">
        <v>135.08139038085937</v>
      </c>
      <c r="L37" s="508"/>
      <c r="M37" s="508"/>
      <c r="N37" s="508">
        <v>118.74267578125</v>
      </c>
      <c r="O37" s="508"/>
      <c r="P37" s="508"/>
      <c r="Q37" s="508"/>
      <c r="R37" s="508"/>
      <c r="S37" s="508">
        <v>16.338714599609375</v>
      </c>
      <c r="T37" s="508"/>
      <c r="U37" s="508"/>
      <c r="V37" s="508">
        <v>6.1763978004455566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17.09649658203125</v>
      </c>
      <c r="AH37" s="509"/>
      <c r="AI37" s="509"/>
      <c r="AJ37" s="509"/>
      <c r="AK37" s="509"/>
      <c r="AL37" s="509">
        <v>0.99347741638183595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32.363498687744141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97.794265747070312</v>
      </c>
      <c r="F38" s="513"/>
      <c r="G38" s="513"/>
      <c r="H38" s="513"/>
      <c r="I38" s="513">
        <v>53.432270050048828</v>
      </c>
      <c r="J38" s="513"/>
      <c r="K38" s="508">
        <v>169.39340209960937</v>
      </c>
      <c r="L38" s="508"/>
      <c r="M38" s="508"/>
      <c r="N38" s="508">
        <v>151.92108154296875</v>
      </c>
      <c r="O38" s="508"/>
      <c r="P38" s="508"/>
      <c r="Q38" s="508"/>
      <c r="R38" s="508"/>
      <c r="S38" s="508">
        <v>17.472320556640625</v>
      </c>
      <c r="T38" s="508"/>
      <c r="U38" s="508"/>
      <c r="V38" s="508">
        <v>8.4683818817138672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17.568504333496094</v>
      </c>
      <c r="AH38" s="509"/>
      <c r="AI38" s="509"/>
      <c r="AJ38" s="509"/>
      <c r="AK38" s="509"/>
      <c r="AL38" s="509">
        <v>1.020905786819458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30.817499160766602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98.536209106445312</v>
      </c>
      <c r="F39" s="513"/>
      <c r="G39" s="513"/>
      <c r="H39" s="513"/>
      <c r="I39" s="513">
        <v>55.373729705810547</v>
      </c>
      <c r="J39" s="513"/>
      <c r="K39" s="508">
        <v>199.28666687011719</v>
      </c>
      <c r="L39" s="508"/>
      <c r="M39" s="508"/>
      <c r="N39" s="508">
        <v>182.38446044921875</v>
      </c>
      <c r="O39" s="508"/>
      <c r="P39" s="508"/>
      <c r="Q39" s="508"/>
      <c r="R39" s="508"/>
      <c r="S39" s="508">
        <v>16.902206420898438</v>
      </c>
      <c r="T39" s="508"/>
      <c r="U39" s="508"/>
      <c r="V39" s="508">
        <v>9.5609550476074219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16.426506042480469</v>
      </c>
      <c r="AH39" s="509"/>
      <c r="AI39" s="509"/>
      <c r="AJ39" s="509"/>
      <c r="AK39" s="509"/>
      <c r="AL39" s="509">
        <v>0.95454426612854004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32.219001770019531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99.706390380859375</v>
      </c>
      <c r="F40" s="513"/>
      <c r="G40" s="513"/>
      <c r="H40" s="513"/>
      <c r="I40" s="513">
        <v>55.246116638183594</v>
      </c>
      <c r="J40" s="513"/>
      <c r="K40" s="508">
        <v>200.9698486328125</v>
      </c>
      <c r="L40" s="508"/>
      <c r="M40" s="508"/>
      <c r="N40" s="508">
        <v>181.69122314453125</v>
      </c>
      <c r="O40" s="508"/>
      <c r="P40" s="508"/>
      <c r="Q40" s="508"/>
      <c r="R40" s="508"/>
      <c r="S40" s="508">
        <v>19.27862548828125</v>
      </c>
      <c r="T40" s="508"/>
      <c r="U40" s="508"/>
      <c r="V40" s="508">
        <v>10.025181770324707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19.135498046875</v>
      </c>
      <c r="AH40" s="509"/>
      <c r="AI40" s="509"/>
      <c r="AJ40" s="509"/>
      <c r="AK40" s="509"/>
      <c r="AL40" s="509">
        <v>1.1119637915039062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36.545997619628906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100.32151794433594</v>
      </c>
      <c r="F41" s="513"/>
      <c r="G41" s="513"/>
      <c r="H41" s="513"/>
      <c r="I41" s="513">
        <v>55.206768035888672</v>
      </c>
      <c r="J41" s="513"/>
      <c r="K41" s="508">
        <v>195.07095336914063</v>
      </c>
      <c r="L41" s="508"/>
      <c r="M41" s="508"/>
      <c r="N41" s="508">
        <v>174.40153503417969</v>
      </c>
      <c r="O41" s="508"/>
      <c r="P41" s="508"/>
      <c r="Q41" s="508"/>
      <c r="R41" s="508"/>
      <c r="S41" s="508">
        <v>20.669418334960937</v>
      </c>
      <c r="T41" s="508"/>
      <c r="U41" s="508"/>
      <c r="V41" s="508">
        <v>9.9669942855834961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20.621002197265625</v>
      </c>
      <c r="AH41" s="509"/>
      <c r="AI41" s="509"/>
      <c r="AJ41" s="509"/>
      <c r="AK41" s="509"/>
      <c r="AL41" s="509">
        <v>1.1982864376831055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36.466995239257813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99.655975341796875</v>
      </c>
      <c r="F42" s="513"/>
      <c r="G42" s="513"/>
      <c r="H42" s="513"/>
      <c r="I42" s="513">
        <v>55.151134490966797</v>
      </c>
      <c r="J42" s="513"/>
      <c r="K42" s="508">
        <v>200.85568237304688</v>
      </c>
      <c r="L42" s="508"/>
      <c r="M42" s="508"/>
      <c r="N42" s="508">
        <v>182.44989013671875</v>
      </c>
      <c r="O42" s="508"/>
      <c r="P42" s="508"/>
      <c r="Q42" s="508"/>
      <c r="R42" s="508"/>
      <c r="S42" s="508">
        <v>18.405792236328125</v>
      </c>
      <c r="T42" s="508"/>
      <c r="U42" s="508"/>
      <c r="V42" s="508">
        <v>9.9789419174194336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18.083000183105469</v>
      </c>
      <c r="AH42" s="509"/>
      <c r="AI42" s="509"/>
      <c r="AJ42" s="509"/>
      <c r="AK42" s="509"/>
      <c r="AL42" s="509">
        <v>1.0508031406402589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32.744998931884766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99.054740905761719</v>
      </c>
      <c r="F43" s="513"/>
      <c r="G43" s="513"/>
      <c r="H43" s="513"/>
      <c r="I43" s="513">
        <v>55.347133636474609</v>
      </c>
      <c r="J43" s="513"/>
      <c r="K43" s="508">
        <v>204.42633056640625</v>
      </c>
      <c r="L43" s="508"/>
      <c r="M43" s="508"/>
      <c r="N43" s="508">
        <v>186.16709899902344</v>
      </c>
      <c r="O43" s="508"/>
      <c r="P43" s="508"/>
      <c r="Q43" s="508"/>
      <c r="R43" s="508"/>
      <c r="S43" s="508">
        <v>18.259231567382813</v>
      </c>
      <c r="T43" s="508"/>
      <c r="U43" s="508"/>
      <c r="V43" s="508">
        <v>9.9699783325195313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18.110488891601563</v>
      </c>
      <c r="AH43" s="509"/>
      <c r="AI43" s="509"/>
      <c r="AJ43" s="509"/>
      <c r="AK43" s="509"/>
      <c r="AL43" s="509">
        <v>1.0524005094909668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33.389999389648437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99.134956359863281</v>
      </c>
      <c r="F44" s="513"/>
      <c r="G44" s="513"/>
      <c r="H44" s="513"/>
      <c r="I44" s="513">
        <v>56.025394439697266</v>
      </c>
      <c r="J44" s="513"/>
      <c r="K44" s="508">
        <v>207.70852661132812</v>
      </c>
      <c r="L44" s="508"/>
      <c r="M44" s="508"/>
      <c r="N44" s="508">
        <v>189.82530212402344</v>
      </c>
      <c r="O44" s="508"/>
      <c r="P44" s="508"/>
      <c r="Q44" s="508"/>
      <c r="R44" s="508"/>
      <c r="S44" s="508">
        <v>17.883224487304688</v>
      </c>
      <c r="T44" s="508"/>
      <c r="U44" s="508"/>
      <c r="V44" s="508">
        <v>9.9809818267822266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17.829498291015625</v>
      </c>
      <c r="AH44" s="509"/>
      <c r="AI44" s="509"/>
      <c r="AJ44" s="509"/>
      <c r="AK44" s="509"/>
      <c r="AL44" s="509">
        <v>1.0360721456909181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33.333995819091797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99.310798645019531</v>
      </c>
      <c r="F45" s="513"/>
      <c r="G45" s="513"/>
      <c r="H45" s="513"/>
      <c r="I45" s="513">
        <v>55.541213989257813</v>
      </c>
      <c r="J45" s="513"/>
      <c r="K45" s="508">
        <v>189.35690307617187</v>
      </c>
      <c r="L45" s="508"/>
      <c r="M45" s="508"/>
      <c r="N45" s="508">
        <v>170.88386535644531</v>
      </c>
      <c r="O45" s="508"/>
      <c r="P45" s="508"/>
      <c r="Q45" s="508"/>
      <c r="R45" s="508"/>
      <c r="S45" s="508">
        <v>18.473037719726562</v>
      </c>
      <c r="T45" s="508"/>
      <c r="U45" s="508"/>
      <c r="V45" s="508">
        <v>9.3379640579223633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18.50250244140625</v>
      </c>
      <c r="AH45" s="509"/>
      <c r="AI45" s="509"/>
      <c r="AJ45" s="509"/>
      <c r="AK45" s="509"/>
      <c r="AL45" s="509">
        <v>1.0751804168701171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33.941497802734375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99.006820678710938</v>
      </c>
      <c r="F46" s="513"/>
      <c r="G46" s="513"/>
      <c r="H46" s="513"/>
      <c r="I46" s="513">
        <v>54.955650329589844</v>
      </c>
      <c r="J46" s="513"/>
      <c r="K46" s="508">
        <v>180.76985168457031</v>
      </c>
      <c r="L46" s="508"/>
      <c r="M46" s="508"/>
      <c r="N46" s="508">
        <v>164.62220764160156</v>
      </c>
      <c r="O46" s="508"/>
      <c r="P46" s="508"/>
      <c r="Q46" s="508"/>
      <c r="R46" s="508"/>
      <c r="S46" s="508">
        <v>16.14764404296875</v>
      </c>
      <c r="T46" s="508"/>
      <c r="U46" s="508"/>
      <c r="V46" s="508">
        <v>8.8731231689453125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16.201995849609375</v>
      </c>
      <c r="AH46" s="509"/>
      <c r="AI46" s="509"/>
      <c r="AJ46" s="509"/>
      <c r="AK46" s="509"/>
      <c r="AL46" s="509">
        <v>0.94149797882080077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32.693000793457031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99.52197265625</v>
      </c>
      <c r="F47" s="513"/>
      <c r="G47" s="513"/>
      <c r="H47" s="513"/>
      <c r="I47" s="513">
        <v>53.348110198974609</v>
      </c>
      <c r="J47" s="513"/>
      <c r="K47" s="508">
        <v>161.7552490234375</v>
      </c>
      <c r="L47" s="508"/>
      <c r="M47" s="508"/>
      <c r="N47" s="508">
        <v>141.60069274902344</v>
      </c>
      <c r="O47" s="508"/>
      <c r="P47" s="508"/>
      <c r="Q47" s="508"/>
      <c r="R47" s="508"/>
      <c r="S47" s="508">
        <v>20.154556274414063</v>
      </c>
      <c r="T47" s="508"/>
      <c r="U47" s="508"/>
      <c r="V47" s="508">
        <v>8.5655250549316406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20.25799560546875</v>
      </c>
      <c r="AH47" s="509"/>
      <c r="AI47" s="509"/>
      <c r="AJ47" s="509"/>
      <c r="AK47" s="509"/>
      <c r="AL47" s="509">
        <v>1.1771921246337891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38.566993713378906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99.409904479980469</v>
      </c>
      <c r="F48" s="513"/>
      <c r="G48" s="513"/>
      <c r="H48" s="513"/>
      <c r="I48" s="513">
        <v>55.819965362548828</v>
      </c>
      <c r="J48" s="513"/>
      <c r="K48" s="508">
        <v>193.72061157226562</v>
      </c>
      <c r="L48" s="508"/>
      <c r="M48" s="508"/>
      <c r="N48" s="508">
        <v>172.68305969238281</v>
      </c>
      <c r="O48" s="508"/>
      <c r="P48" s="508"/>
      <c r="Q48" s="508"/>
      <c r="R48" s="508"/>
      <c r="S48" s="508">
        <v>21.037551879882813</v>
      </c>
      <c r="T48" s="508"/>
      <c r="U48" s="508"/>
      <c r="V48" s="508">
        <v>9.6430692672729492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21.035507202148437</v>
      </c>
      <c r="AH48" s="509"/>
      <c r="AI48" s="509"/>
      <c r="AJ48" s="509"/>
      <c r="AK48" s="509"/>
      <c r="AL48" s="509">
        <v>1.2223733235168457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40.617496490478516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98.847640991210938</v>
      </c>
      <c r="F49" s="513"/>
      <c r="G49" s="513"/>
      <c r="H49" s="513"/>
      <c r="I49" s="513">
        <v>56.963092803955078</v>
      </c>
      <c r="J49" s="513"/>
      <c r="K49" s="508">
        <v>210.19284057617187</v>
      </c>
      <c r="L49" s="508"/>
      <c r="M49" s="508"/>
      <c r="N49" s="508">
        <v>192.24775695800781</v>
      </c>
      <c r="O49" s="508"/>
      <c r="P49" s="508"/>
      <c r="Q49" s="508"/>
      <c r="R49" s="508"/>
      <c r="S49" s="508">
        <v>17.945083618164063</v>
      </c>
      <c r="T49" s="508"/>
      <c r="U49" s="508"/>
      <c r="V49" s="508">
        <v>9.8508939743041992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17.874992370605469</v>
      </c>
      <c r="AH49" s="509"/>
      <c r="AI49" s="509"/>
      <c r="AJ49" s="509"/>
      <c r="AK49" s="509"/>
      <c r="AL49" s="509">
        <v>1.0387158066558839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33.765998840332031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99.056877136230469</v>
      </c>
      <c r="F50" s="513"/>
      <c r="G50" s="513"/>
      <c r="H50" s="513"/>
      <c r="I50" s="513">
        <v>55.786830902099609</v>
      </c>
      <c r="J50" s="513"/>
      <c r="K50" s="508">
        <v>184.72529602050781</v>
      </c>
      <c r="L50" s="508"/>
      <c r="M50" s="508"/>
      <c r="N50" s="508">
        <v>167.23008728027344</v>
      </c>
      <c r="O50" s="508"/>
      <c r="P50" s="508"/>
      <c r="Q50" s="508"/>
      <c r="R50" s="508"/>
      <c r="S50" s="508">
        <v>17.495208740234375</v>
      </c>
      <c r="T50" s="508"/>
      <c r="U50" s="508"/>
      <c r="V50" s="508">
        <v>8.9921875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17.302505493164063</v>
      </c>
      <c r="AH50" s="509"/>
      <c r="AI50" s="509"/>
      <c r="AJ50" s="509"/>
      <c r="AK50" s="509"/>
      <c r="AL50" s="509">
        <v>1.0054485942077638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32.455497741699219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72.351104736328125</v>
      </c>
      <c r="F51" s="513"/>
      <c r="G51" s="513"/>
      <c r="H51" s="513"/>
      <c r="I51" s="513">
        <v>45.29791259765625</v>
      </c>
      <c r="J51" s="513"/>
      <c r="K51" s="508">
        <v>173.00849914550781</v>
      </c>
      <c r="L51" s="508"/>
      <c r="M51" s="508"/>
      <c r="N51" s="508">
        <v>153.08798217773437</v>
      </c>
      <c r="O51" s="508"/>
      <c r="P51" s="508"/>
      <c r="Q51" s="508"/>
      <c r="R51" s="508"/>
      <c r="S51" s="508">
        <v>19.920516967773437</v>
      </c>
      <c r="T51" s="508"/>
      <c r="U51" s="508"/>
      <c r="V51" s="508">
        <v>5.5537919998168945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21.301002502441406</v>
      </c>
      <c r="AH51" s="509"/>
      <c r="AI51" s="509"/>
      <c r="AJ51" s="509"/>
      <c r="AK51" s="509"/>
      <c r="AL51" s="509">
        <v>1.2378012554168702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30.347496032714844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74.941368103027344</v>
      </c>
      <c r="F52" s="513"/>
      <c r="G52" s="513"/>
      <c r="H52" s="513"/>
      <c r="I52" s="513">
        <v>49.760967254638672</v>
      </c>
      <c r="J52" s="513"/>
      <c r="K52" s="508">
        <v>212.01043701171875</v>
      </c>
      <c r="L52" s="508"/>
      <c r="M52" s="508"/>
      <c r="N52" s="508">
        <v>194.90505981445312</v>
      </c>
      <c r="O52" s="508"/>
      <c r="P52" s="508"/>
      <c r="Q52" s="508"/>
      <c r="R52" s="508"/>
      <c r="S52" s="508">
        <v>17.105377197265625</v>
      </c>
      <c r="T52" s="508"/>
      <c r="U52" s="508"/>
      <c r="V52" s="508">
        <v>6.1937766075134277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17.949996948242188</v>
      </c>
      <c r="AH52" s="509"/>
      <c r="AI52" s="509"/>
      <c r="AJ52" s="509"/>
      <c r="AK52" s="509"/>
      <c r="AL52" s="509">
        <v>1.0430743226623536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34.931995391845703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87.006800333658845</v>
      </c>
      <c r="F53" s="507"/>
      <c r="G53" s="507"/>
      <c r="H53" s="507"/>
      <c r="I53" s="507">
        <v>51.416814041137698</v>
      </c>
      <c r="J53" s="507"/>
      <c r="K53" s="501">
        <v>5490.4239044189453</v>
      </c>
      <c r="L53" s="501"/>
      <c r="M53" s="501"/>
      <c r="N53" s="501">
        <v>4969.3630218505859</v>
      </c>
      <c r="O53" s="501"/>
      <c r="P53" s="501"/>
      <c r="Q53" s="501"/>
      <c r="R53" s="501"/>
      <c r="S53" s="501">
        <v>521.06088256835949</v>
      </c>
      <c r="T53" s="501"/>
      <c r="U53" s="501"/>
      <c r="V53" s="501">
        <v>221.93215714395046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550.44030499458313</v>
      </c>
      <c r="AH53" s="501"/>
      <c r="AI53" s="501"/>
      <c r="AJ53" s="501"/>
      <c r="AK53" s="501">
        <v>31.986086123235228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1025.6538434028625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147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20607.776813983917</v>
      </c>
      <c r="G59" s="484"/>
      <c r="H59" s="484"/>
      <c r="I59" s="484"/>
      <c r="J59" s="484"/>
      <c r="K59" s="484"/>
      <c r="L59" s="484">
        <v>17935.626250267029</v>
      </c>
      <c r="M59" s="484"/>
      <c r="N59" s="484"/>
      <c r="O59" s="484"/>
      <c r="P59" s="484"/>
      <c r="Q59" s="484">
        <v>595.35846275091171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12763.504630088806</v>
      </c>
      <c r="AE59" s="484"/>
      <c r="AF59" s="484"/>
      <c r="AG59" s="484"/>
      <c r="AH59" s="484"/>
      <c r="AI59" s="484">
        <v>11345.174388647079</v>
      </c>
      <c r="AJ59" s="484"/>
      <c r="AK59" s="484"/>
      <c r="AL59" s="484"/>
      <c r="AM59" s="484">
        <v>1418.3302414417267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17124.651373744011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15117.353660583496</v>
      </c>
      <c r="G60" s="484"/>
      <c r="H60" s="484"/>
      <c r="I60" s="484"/>
      <c r="J60" s="484"/>
      <c r="K60" s="484"/>
      <c r="L60" s="484">
        <v>12966.262596130371</v>
      </c>
      <c r="M60" s="484"/>
      <c r="N60" s="484"/>
      <c r="O60" s="484"/>
      <c r="P60" s="484"/>
      <c r="Q60" s="484">
        <v>373.42630560696125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10035.066247224808</v>
      </c>
      <c r="AE60" s="484"/>
      <c r="AF60" s="484"/>
      <c r="AG60" s="484"/>
      <c r="AH60" s="484"/>
      <c r="AI60" s="484">
        <v>9167.1763107776642</v>
      </c>
      <c r="AJ60" s="484"/>
      <c r="AK60" s="484"/>
      <c r="AL60" s="484"/>
      <c r="AM60" s="484">
        <v>867.88993644714355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16098.997530341148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5490.4231534004211</v>
      </c>
      <c r="G61" s="484"/>
      <c r="H61" s="484"/>
      <c r="I61" s="484"/>
      <c r="J61" s="484"/>
      <c r="K61" s="484"/>
      <c r="L61" s="484">
        <v>4969.3636541366577</v>
      </c>
      <c r="M61" s="484"/>
      <c r="N61" s="484"/>
      <c r="O61" s="484"/>
      <c r="P61" s="484"/>
      <c r="Q61" s="484">
        <v>221.93215714395046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550.44030499458313</v>
      </c>
      <c r="AN61" s="484"/>
      <c r="AO61" s="484"/>
      <c r="AP61" s="484"/>
      <c r="AQ61" s="484"/>
      <c r="AR61" s="484"/>
      <c r="AS61" s="484">
        <v>31.986086123235228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1025.6538434028625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221.93215714395046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219.01922704991912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31.986086123235228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187.0331409266839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550.44030499458313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1025.6538434028625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2.9129300940313341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201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46209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202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203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201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23.25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204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86.025550842285156</v>
      </c>
      <c r="F24" s="553"/>
      <c r="G24" s="553"/>
      <c r="H24" s="553"/>
      <c r="I24" s="553">
        <v>45.681400299072266</v>
      </c>
      <c r="J24" s="553"/>
      <c r="K24" s="508">
        <v>125.28575134277344</v>
      </c>
      <c r="L24" s="508"/>
      <c r="M24" s="508"/>
      <c r="N24" s="508">
        <v>124.56809234619141</v>
      </c>
      <c r="O24" s="508"/>
      <c r="P24" s="508"/>
      <c r="Q24" s="508"/>
      <c r="R24" s="508"/>
      <c r="S24" s="508"/>
      <c r="T24" s="3">
        <v>0.71765899658203125</v>
      </c>
      <c r="U24" s="508">
        <v>5.0951638221740723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13.650500297546387</v>
      </c>
      <c r="AF24" s="551"/>
      <c r="AG24" s="551"/>
      <c r="AH24" s="551">
        <v>13.650500297546387</v>
      </c>
      <c r="AI24" s="551"/>
      <c r="AJ24" s="551"/>
      <c r="AK24" s="5">
        <v>0.7932305722904206</v>
      </c>
      <c r="AL24" s="508">
        <v>24</v>
      </c>
      <c r="AM24" s="508"/>
      <c r="AN24" s="508"/>
      <c r="AO24" s="508"/>
      <c r="AP24" s="551">
        <v>39.178997039794922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82.576301574707031</v>
      </c>
      <c r="F25" s="553"/>
      <c r="G25" s="553"/>
      <c r="H25" s="553"/>
      <c r="I25" s="553">
        <v>42.823165893554688</v>
      </c>
      <c r="J25" s="553"/>
      <c r="K25" s="508">
        <v>109.6939697265625</v>
      </c>
      <c r="L25" s="508"/>
      <c r="M25" s="508"/>
      <c r="N25" s="508">
        <v>109.40018463134766</v>
      </c>
      <c r="O25" s="508"/>
      <c r="P25" s="508"/>
      <c r="Q25" s="508"/>
      <c r="R25" s="508"/>
      <c r="S25" s="508"/>
      <c r="T25" s="3">
        <v>0.29378509521484375</v>
      </c>
      <c r="U25" s="508">
        <v>4.3769707679748535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12.784499168395996</v>
      </c>
      <c r="AF25" s="551"/>
      <c r="AG25" s="551"/>
      <c r="AH25" s="551">
        <v>12.784499168395996</v>
      </c>
      <c r="AI25" s="551"/>
      <c r="AJ25" s="551"/>
      <c r="AK25" s="5">
        <v>0.74290724667549135</v>
      </c>
      <c r="AL25" s="508">
        <v>24</v>
      </c>
      <c r="AM25" s="508"/>
      <c r="AN25" s="508"/>
      <c r="AO25" s="508"/>
      <c r="AP25" s="551">
        <v>34.699996948242188</v>
      </c>
      <c r="AQ25" s="551"/>
      <c r="AR25" s="551"/>
      <c r="AS25" s="551"/>
      <c r="AT25" s="551"/>
      <c r="AU25" s="508">
        <v>24</v>
      </c>
      <c r="AV25" s="508"/>
    </row>
    <row r="26" spans="2:48" ht="14.25" customHeight="1">
      <c r="B26" s="514" t="s">
        <v>104</v>
      </c>
      <c r="C26" s="514"/>
      <c r="D26" s="514"/>
      <c r="E26" s="553">
        <v>70.723075866699219</v>
      </c>
      <c r="F26" s="553"/>
      <c r="G26" s="553"/>
      <c r="H26" s="553"/>
      <c r="I26" s="553">
        <v>41.085556030273438</v>
      </c>
      <c r="J26" s="553"/>
      <c r="K26" s="508">
        <v>124.39250946044922</v>
      </c>
      <c r="L26" s="508"/>
      <c r="M26" s="508"/>
      <c r="N26" s="508">
        <v>125.34508514404297</v>
      </c>
      <c r="O26" s="508"/>
      <c r="P26" s="508"/>
      <c r="Q26" s="508"/>
      <c r="R26" s="508"/>
      <c r="S26" s="508"/>
      <c r="T26" s="3">
        <v>-0.95257568359375</v>
      </c>
      <c r="U26" s="508">
        <v>3.6502699851989746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13.04124927520752</v>
      </c>
      <c r="AF26" s="551"/>
      <c r="AG26" s="551"/>
      <c r="AH26" s="551">
        <v>13.04124927520752</v>
      </c>
      <c r="AI26" s="551"/>
      <c r="AJ26" s="551"/>
      <c r="AK26" s="5">
        <v>0.75782699538230902</v>
      </c>
      <c r="AL26" s="508">
        <v>24</v>
      </c>
      <c r="AM26" s="508"/>
      <c r="AN26" s="508"/>
      <c r="AO26" s="508"/>
      <c r="AP26" s="551">
        <v>35.295997619628906</v>
      </c>
      <c r="AQ26" s="551"/>
      <c r="AR26" s="551"/>
      <c r="AS26" s="551"/>
      <c r="AT26" s="551"/>
      <c r="AU26" s="508">
        <v>24</v>
      </c>
      <c r="AV26" s="508"/>
    </row>
    <row r="27" spans="2:48" ht="15" customHeight="1">
      <c r="B27" s="514" t="s">
        <v>105</v>
      </c>
      <c r="C27" s="514"/>
      <c r="D27" s="514"/>
      <c r="E27" s="553">
        <v>72.3983154296875</v>
      </c>
      <c r="F27" s="553"/>
      <c r="G27" s="553"/>
      <c r="H27" s="553"/>
      <c r="I27" s="553">
        <v>40.140037536621094</v>
      </c>
      <c r="J27" s="553"/>
      <c r="K27" s="508">
        <v>117.76416015625</v>
      </c>
      <c r="L27" s="508"/>
      <c r="M27" s="508"/>
      <c r="N27" s="508">
        <v>118.51613616943359</v>
      </c>
      <c r="O27" s="508"/>
      <c r="P27" s="508"/>
      <c r="Q27" s="508"/>
      <c r="R27" s="508"/>
      <c r="S27" s="508"/>
      <c r="T27" s="3">
        <v>-0.75197601318359375</v>
      </c>
      <c r="U27" s="508">
        <v>3.7713680267333984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13.980000495910645</v>
      </c>
      <c r="AF27" s="551"/>
      <c r="AG27" s="551"/>
      <c r="AH27" s="551">
        <v>13.980000495910645</v>
      </c>
      <c r="AI27" s="551"/>
      <c r="AJ27" s="551"/>
      <c r="AK27" s="5">
        <v>0.81237782881736753</v>
      </c>
      <c r="AL27" s="508">
        <v>24</v>
      </c>
      <c r="AM27" s="508"/>
      <c r="AN27" s="508"/>
      <c r="AO27" s="508"/>
      <c r="AP27" s="551">
        <v>41.242996215820312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76.54498291015625</v>
      </c>
      <c r="F28" s="553"/>
      <c r="G28" s="553"/>
      <c r="H28" s="553"/>
      <c r="I28" s="553">
        <v>39.470252990722656</v>
      </c>
      <c r="J28" s="553"/>
      <c r="K28" s="508">
        <v>110.26498413085937</v>
      </c>
      <c r="L28" s="508"/>
      <c r="M28" s="508"/>
      <c r="N28" s="508">
        <v>110.55242919921875</v>
      </c>
      <c r="O28" s="508"/>
      <c r="P28" s="508"/>
      <c r="Q28" s="508"/>
      <c r="R28" s="508"/>
      <c r="S28" s="508"/>
      <c r="T28" s="3">
        <v>-0.287445068359375</v>
      </c>
      <c r="U28" s="508">
        <v>4.0808181762695313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16.599748611450195</v>
      </c>
      <c r="AF28" s="551"/>
      <c r="AG28" s="551"/>
      <c r="AH28" s="551">
        <v>16.599748611450195</v>
      </c>
      <c r="AI28" s="551"/>
      <c r="AJ28" s="551"/>
      <c r="AK28" s="5">
        <v>0.9646113918113709</v>
      </c>
      <c r="AL28" s="508">
        <v>24</v>
      </c>
      <c r="AM28" s="508"/>
      <c r="AN28" s="508"/>
      <c r="AO28" s="508"/>
      <c r="AP28" s="551">
        <v>45.69549560546875</v>
      </c>
      <c r="AQ28" s="551"/>
      <c r="AR28" s="551"/>
      <c r="AS28" s="551"/>
      <c r="AT28" s="551"/>
      <c r="AU28" s="508">
        <v>24</v>
      </c>
      <c r="AV28" s="508"/>
    </row>
    <row r="29" spans="2:48" ht="14.25" customHeight="1">
      <c r="B29" s="514" t="s">
        <v>107</v>
      </c>
      <c r="C29" s="514"/>
      <c r="D29" s="514"/>
      <c r="E29" s="553">
        <v>77.2838134765625</v>
      </c>
      <c r="F29" s="553"/>
      <c r="G29" s="553"/>
      <c r="H29" s="553"/>
      <c r="I29" s="553">
        <v>41.165973663330078</v>
      </c>
      <c r="J29" s="553"/>
      <c r="K29" s="508">
        <v>106.44806671142578</v>
      </c>
      <c r="L29" s="508"/>
      <c r="M29" s="508"/>
      <c r="N29" s="508">
        <v>106.68019104003906</v>
      </c>
      <c r="O29" s="508"/>
      <c r="P29" s="508"/>
      <c r="Q29" s="508"/>
      <c r="R29" s="508"/>
      <c r="S29" s="508"/>
      <c r="T29" s="3">
        <v>-0.23212432861328125</v>
      </c>
      <c r="U29" s="508">
        <v>3.8407530784606934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14.68074893951416</v>
      </c>
      <c r="AF29" s="551"/>
      <c r="AG29" s="551"/>
      <c r="AH29" s="551">
        <v>14.68074893951416</v>
      </c>
      <c r="AI29" s="551"/>
      <c r="AJ29" s="551"/>
      <c r="AK29" s="5">
        <v>0.8530983208751679</v>
      </c>
      <c r="AL29" s="508">
        <v>24</v>
      </c>
      <c r="AM29" s="508"/>
      <c r="AN29" s="508"/>
      <c r="AO29" s="508"/>
      <c r="AP29" s="551">
        <v>38.755496978759766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80.630401611328125</v>
      </c>
      <c r="F30" s="553"/>
      <c r="G30" s="553"/>
      <c r="H30" s="553"/>
      <c r="I30" s="553">
        <v>42.783615112304688</v>
      </c>
      <c r="J30" s="553"/>
      <c r="K30" s="508">
        <v>116.86191558837891</v>
      </c>
      <c r="L30" s="508"/>
      <c r="M30" s="508"/>
      <c r="N30" s="508">
        <v>116.74605560302734</v>
      </c>
      <c r="O30" s="508"/>
      <c r="P30" s="508"/>
      <c r="Q30" s="508"/>
      <c r="R30" s="508"/>
      <c r="S30" s="508"/>
      <c r="T30" s="3">
        <v>0.1158599853515625</v>
      </c>
      <c r="U30" s="508">
        <v>4.4342341423034668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14.618748664855957</v>
      </c>
      <c r="AF30" s="551"/>
      <c r="AG30" s="551"/>
      <c r="AH30" s="551">
        <v>14.618748664855957</v>
      </c>
      <c r="AI30" s="551"/>
      <c r="AJ30" s="551"/>
      <c r="AK30" s="5">
        <v>0.84949548491477966</v>
      </c>
      <c r="AL30" s="508">
        <v>24</v>
      </c>
      <c r="AM30" s="508"/>
      <c r="AN30" s="508"/>
      <c r="AO30" s="508"/>
      <c r="AP30" s="551">
        <v>37.764991760253906</v>
      </c>
      <c r="AQ30" s="551"/>
      <c r="AR30" s="551"/>
      <c r="AS30" s="551"/>
      <c r="AT30" s="551"/>
      <c r="AU30" s="508">
        <v>24</v>
      </c>
      <c r="AV30" s="508"/>
    </row>
    <row r="31" spans="2:48" ht="15" customHeight="1">
      <c r="B31" s="514" t="s">
        <v>109</v>
      </c>
      <c r="C31" s="514"/>
      <c r="D31" s="514"/>
      <c r="E31" s="553">
        <v>81.317367553710938</v>
      </c>
      <c r="F31" s="553"/>
      <c r="G31" s="553"/>
      <c r="H31" s="553"/>
      <c r="I31" s="553">
        <v>43.032768249511719</v>
      </c>
      <c r="J31" s="553"/>
      <c r="K31" s="508">
        <v>120.43539428710937</v>
      </c>
      <c r="L31" s="508"/>
      <c r="M31" s="508"/>
      <c r="N31" s="508">
        <v>120.26150512695312</v>
      </c>
      <c r="O31" s="508"/>
      <c r="P31" s="508"/>
      <c r="Q31" s="508"/>
      <c r="R31" s="508"/>
      <c r="S31" s="508"/>
      <c r="T31" s="3">
        <v>0.17388916015625</v>
      </c>
      <c r="U31" s="508">
        <v>4.6240415573120117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14.020498275756836</v>
      </c>
      <c r="AF31" s="551"/>
      <c r="AG31" s="551"/>
      <c r="AH31" s="551">
        <v>14.020498275756836</v>
      </c>
      <c r="AI31" s="551"/>
      <c r="AJ31" s="551"/>
      <c r="AK31" s="5">
        <v>0.81473115480422975</v>
      </c>
      <c r="AL31" s="508">
        <v>24</v>
      </c>
      <c r="AM31" s="508"/>
      <c r="AN31" s="508"/>
      <c r="AO31" s="508"/>
      <c r="AP31" s="551">
        <v>36.406490325927734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80.094757080078125</v>
      </c>
      <c r="F32" s="553"/>
      <c r="G32" s="553"/>
      <c r="H32" s="553"/>
      <c r="I32" s="553">
        <v>42.184349060058594</v>
      </c>
      <c r="J32" s="553"/>
      <c r="K32" s="508">
        <v>112.08327484130859</v>
      </c>
      <c r="L32" s="508"/>
      <c r="M32" s="508"/>
      <c r="N32" s="508">
        <v>112.05925750732422</v>
      </c>
      <c r="O32" s="508"/>
      <c r="P32" s="508"/>
      <c r="Q32" s="508"/>
      <c r="R32" s="508"/>
      <c r="S32" s="508"/>
      <c r="T32" s="3">
        <v>2.4017333984375E-2</v>
      </c>
      <c r="U32" s="508">
        <v>4.2562317848205566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14.594749450683594</v>
      </c>
      <c r="AF32" s="551"/>
      <c r="AG32" s="551"/>
      <c r="AH32" s="551">
        <v>14.594749450683594</v>
      </c>
      <c r="AI32" s="551"/>
      <c r="AJ32" s="551"/>
      <c r="AK32" s="5">
        <v>0.84810089057922367</v>
      </c>
      <c r="AL32" s="508">
        <v>24</v>
      </c>
      <c r="AM32" s="508"/>
      <c r="AN32" s="508"/>
      <c r="AO32" s="508"/>
      <c r="AP32" s="551">
        <v>36.813995361328125</v>
      </c>
      <c r="AQ32" s="551"/>
      <c r="AR32" s="551"/>
      <c r="AS32" s="551"/>
      <c r="AT32" s="551"/>
      <c r="AU32" s="508">
        <v>24</v>
      </c>
      <c r="AV32" s="508"/>
    </row>
    <row r="33" spans="2:48" ht="14.25" customHeight="1">
      <c r="B33" s="514" t="s">
        <v>111</v>
      </c>
      <c r="C33" s="514"/>
      <c r="D33" s="514"/>
      <c r="E33" s="553">
        <v>73.472038269042969</v>
      </c>
      <c r="F33" s="553"/>
      <c r="G33" s="553"/>
      <c r="H33" s="553"/>
      <c r="I33" s="553">
        <v>38.849712371826172</v>
      </c>
      <c r="J33" s="553"/>
      <c r="K33" s="508">
        <v>101.72447204589844</v>
      </c>
      <c r="L33" s="508"/>
      <c r="M33" s="508"/>
      <c r="N33" s="508">
        <v>102.40312194824219</v>
      </c>
      <c r="O33" s="508"/>
      <c r="P33" s="508"/>
      <c r="Q33" s="508"/>
      <c r="R33" s="508"/>
      <c r="S33" s="508"/>
      <c r="T33" s="3">
        <v>-0.67864990234375</v>
      </c>
      <c r="U33" s="508">
        <v>3.4981563091278076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13.00574779510498</v>
      </c>
      <c r="AF33" s="551"/>
      <c r="AG33" s="551"/>
      <c r="AH33" s="551">
        <v>13.00574779510498</v>
      </c>
      <c r="AI33" s="551"/>
      <c r="AJ33" s="551"/>
      <c r="AK33" s="5">
        <v>0.7557640043735504</v>
      </c>
      <c r="AL33" s="508">
        <v>24</v>
      </c>
      <c r="AM33" s="508"/>
      <c r="AN33" s="508"/>
      <c r="AO33" s="508"/>
      <c r="AP33" s="551">
        <v>36.088497161865234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74.370185852050781</v>
      </c>
      <c r="F34" s="553"/>
      <c r="G34" s="553"/>
      <c r="H34" s="553"/>
      <c r="I34" s="553">
        <v>39.2860107421875</v>
      </c>
      <c r="J34" s="553"/>
      <c r="K34" s="508">
        <v>116.05119323730469</v>
      </c>
      <c r="L34" s="508"/>
      <c r="M34" s="508"/>
      <c r="N34" s="508">
        <v>116.66043853759766</v>
      </c>
      <c r="O34" s="508"/>
      <c r="P34" s="508"/>
      <c r="Q34" s="508"/>
      <c r="R34" s="508"/>
      <c r="S34" s="508"/>
      <c r="T34" s="3">
        <v>-0.60924530029296875</v>
      </c>
      <c r="U34" s="508">
        <v>4.0508842468261719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16.731498718261719</v>
      </c>
      <c r="AF34" s="551"/>
      <c r="AG34" s="551"/>
      <c r="AH34" s="551">
        <v>16.731498718261719</v>
      </c>
      <c r="AI34" s="551"/>
      <c r="AJ34" s="551"/>
      <c r="AK34" s="5">
        <v>0.97226739051818856</v>
      </c>
      <c r="AL34" s="508">
        <v>24</v>
      </c>
      <c r="AM34" s="508"/>
      <c r="AN34" s="508"/>
      <c r="AO34" s="508"/>
      <c r="AP34" s="551">
        <v>46.456501007080078</v>
      </c>
      <c r="AQ34" s="551"/>
      <c r="AR34" s="551"/>
      <c r="AS34" s="551"/>
      <c r="AT34" s="551"/>
      <c r="AU34" s="508">
        <v>24</v>
      </c>
      <c r="AV34" s="508"/>
    </row>
    <row r="35" spans="2:48" ht="15" customHeight="1">
      <c r="B35" s="514" t="s">
        <v>113</v>
      </c>
      <c r="C35" s="514"/>
      <c r="D35" s="514"/>
      <c r="E35" s="553">
        <v>75.524940490722656</v>
      </c>
      <c r="F35" s="553"/>
      <c r="G35" s="553"/>
      <c r="H35" s="553"/>
      <c r="I35" s="553">
        <v>37.437240600585938</v>
      </c>
      <c r="J35" s="553"/>
      <c r="K35" s="508">
        <v>101.80133056640625</v>
      </c>
      <c r="L35" s="508"/>
      <c r="M35" s="508"/>
      <c r="N35" s="508">
        <v>102.27902984619141</v>
      </c>
      <c r="O35" s="508"/>
      <c r="P35" s="508"/>
      <c r="Q35" s="508"/>
      <c r="R35" s="508"/>
      <c r="S35" s="508"/>
      <c r="T35" s="3">
        <v>-0.47769927978515625</v>
      </c>
      <c r="U35" s="508">
        <v>3.8625638484954834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17.822748184204102</v>
      </c>
      <c r="AF35" s="551"/>
      <c r="AG35" s="551"/>
      <c r="AH35" s="551">
        <v>17.822748184204102</v>
      </c>
      <c r="AI35" s="551"/>
      <c r="AJ35" s="551"/>
      <c r="AK35" s="5">
        <v>1.0356798969841003</v>
      </c>
      <c r="AL35" s="508">
        <v>24</v>
      </c>
      <c r="AM35" s="508"/>
      <c r="AN35" s="508"/>
      <c r="AO35" s="508"/>
      <c r="AP35" s="551">
        <v>46.452499389648438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83.666534423828125</v>
      </c>
      <c r="F36" s="553"/>
      <c r="G36" s="553"/>
      <c r="H36" s="553"/>
      <c r="I36" s="553">
        <v>43.873424530029297</v>
      </c>
      <c r="J36" s="553"/>
      <c r="K36" s="508">
        <v>118.70957946777344</v>
      </c>
      <c r="L36" s="508"/>
      <c r="M36" s="508"/>
      <c r="N36" s="508">
        <v>118.60662078857422</v>
      </c>
      <c r="O36" s="508"/>
      <c r="P36" s="508"/>
      <c r="Q36" s="508"/>
      <c r="R36" s="508"/>
      <c r="S36" s="508"/>
      <c r="T36" s="3">
        <v>0.10295867919921875</v>
      </c>
      <c r="U36" s="508">
        <v>4.7285346984863281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13.885499000549316</v>
      </c>
      <c r="AF36" s="551"/>
      <c r="AG36" s="551"/>
      <c r="AH36" s="551">
        <v>13.885499000549316</v>
      </c>
      <c r="AI36" s="551"/>
      <c r="AJ36" s="551"/>
      <c r="AK36" s="5">
        <v>0.80688634692192085</v>
      </c>
      <c r="AL36" s="508">
        <v>24</v>
      </c>
      <c r="AM36" s="508"/>
      <c r="AN36" s="508"/>
      <c r="AO36" s="508"/>
      <c r="AP36" s="551">
        <v>36.618999481201172</v>
      </c>
      <c r="AQ36" s="551"/>
      <c r="AR36" s="551"/>
      <c r="AS36" s="551"/>
      <c r="AT36" s="551"/>
      <c r="AU36" s="508">
        <v>24</v>
      </c>
      <c r="AV36" s="508"/>
    </row>
    <row r="37" spans="2:48" ht="14.25" customHeight="1">
      <c r="B37" s="514" t="s">
        <v>115</v>
      </c>
      <c r="C37" s="514"/>
      <c r="D37" s="514"/>
      <c r="E37" s="553">
        <v>95.642982482910156</v>
      </c>
      <c r="F37" s="553"/>
      <c r="G37" s="553"/>
      <c r="H37" s="553"/>
      <c r="I37" s="553">
        <v>42.944206237792969</v>
      </c>
      <c r="J37" s="553"/>
      <c r="K37" s="508">
        <v>97.477088928222656</v>
      </c>
      <c r="L37" s="508"/>
      <c r="M37" s="508"/>
      <c r="N37" s="508">
        <v>96.715606689453125</v>
      </c>
      <c r="O37" s="508"/>
      <c r="P37" s="508"/>
      <c r="Q37" s="508"/>
      <c r="R37" s="508"/>
      <c r="S37" s="508"/>
      <c r="T37" s="3">
        <v>0.76148223876953125</v>
      </c>
      <c r="U37" s="508">
        <v>5.1786231994628906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14.99799919128418</v>
      </c>
      <c r="AF37" s="551"/>
      <c r="AG37" s="551"/>
      <c r="AH37" s="551">
        <v>14.99799919128418</v>
      </c>
      <c r="AI37" s="551"/>
      <c r="AJ37" s="551"/>
      <c r="AK37" s="5">
        <v>0.87153373300552373</v>
      </c>
      <c r="AL37" s="508">
        <v>24</v>
      </c>
      <c r="AM37" s="508"/>
      <c r="AN37" s="508"/>
      <c r="AO37" s="508"/>
      <c r="AP37" s="551">
        <v>39.360000610351562</v>
      </c>
      <c r="AQ37" s="551"/>
      <c r="AR37" s="551"/>
      <c r="AS37" s="551"/>
      <c r="AT37" s="551"/>
      <c r="AU37" s="508">
        <v>24</v>
      </c>
      <c r="AV37" s="508"/>
    </row>
    <row r="38" spans="2:48" ht="15" customHeight="1">
      <c r="B38" s="514" t="s">
        <v>116</v>
      </c>
      <c r="C38" s="514"/>
      <c r="D38" s="514"/>
      <c r="E38" s="553">
        <v>91.30841064453125</v>
      </c>
      <c r="F38" s="553"/>
      <c r="G38" s="553"/>
      <c r="H38" s="553"/>
      <c r="I38" s="553">
        <v>42.452003479003906</v>
      </c>
      <c r="J38" s="553"/>
      <c r="K38" s="508">
        <v>95.300872802734375</v>
      </c>
      <c r="L38" s="508"/>
      <c r="M38" s="508"/>
      <c r="N38" s="508">
        <v>94.544822692871094</v>
      </c>
      <c r="O38" s="508"/>
      <c r="P38" s="508"/>
      <c r="Q38" s="508"/>
      <c r="R38" s="508"/>
      <c r="S38" s="508"/>
      <c r="T38" s="3">
        <v>0.75605010986328125</v>
      </c>
      <c r="U38" s="508">
        <v>4.6939506530761719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12.995998382568359</v>
      </c>
      <c r="AF38" s="551"/>
      <c r="AG38" s="551"/>
      <c r="AH38" s="551">
        <v>12.995998382568359</v>
      </c>
      <c r="AI38" s="551"/>
      <c r="AJ38" s="551"/>
      <c r="AK38" s="5">
        <v>0.75519746601104742</v>
      </c>
      <c r="AL38" s="508">
        <v>24</v>
      </c>
      <c r="AM38" s="508"/>
      <c r="AN38" s="508"/>
      <c r="AO38" s="508"/>
      <c r="AP38" s="551">
        <v>35.582996368408203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100.83742523193359</v>
      </c>
      <c r="F39" s="553"/>
      <c r="G39" s="553"/>
      <c r="H39" s="553"/>
      <c r="I39" s="553">
        <v>47.991619110107422</v>
      </c>
      <c r="J39" s="553"/>
      <c r="K39" s="508">
        <v>115.97835540771484</v>
      </c>
      <c r="L39" s="508"/>
      <c r="M39" s="508"/>
      <c r="N39" s="508">
        <v>114.58992767333984</v>
      </c>
      <c r="O39" s="508"/>
      <c r="P39" s="508"/>
      <c r="Q39" s="508"/>
      <c r="R39" s="508"/>
      <c r="S39" s="508"/>
      <c r="T39" s="3">
        <v>1.388427734375</v>
      </c>
      <c r="U39" s="508">
        <v>6.209040641784668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13.979748725891113</v>
      </c>
      <c r="AF39" s="551"/>
      <c r="AG39" s="551"/>
      <c r="AH39" s="551">
        <v>13.979748725891113</v>
      </c>
      <c r="AI39" s="551"/>
      <c r="AJ39" s="551"/>
      <c r="AK39" s="5">
        <v>0.8123631984615326</v>
      </c>
      <c r="AL39" s="508">
        <v>24</v>
      </c>
      <c r="AM39" s="508"/>
      <c r="AN39" s="508"/>
      <c r="AO39" s="508"/>
      <c r="AP39" s="551">
        <v>36.060997009277344</v>
      </c>
      <c r="AQ39" s="551"/>
      <c r="AR39" s="551"/>
      <c r="AS39" s="551"/>
      <c r="AT39" s="551"/>
      <c r="AU39" s="508">
        <v>24</v>
      </c>
      <c r="AV39" s="508"/>
    </row>
    <row r="40" spans="2:48" ht="14.25" customHeight="1">
      <c r="B40" s="514" t="s">
        <v>118</v>
      </c>
      <c r="C40" s="514"/>
      <c r="D40" s="514"/>
      <c r="E40" s="553">
        <v>101.40985107421875</v>
      </c>
      <c r="F40" s="553"/>
      <c r="G40" s="553"/>
      <c r="H40" s="553"/>
      <c r="I40" s="553">
        <v>51.859111785888672</v>
      </c>
      <c r="J40" s="553"/>
      <c r="K40" s="508">
        <v>140.32182312011719</v>
      </c>
      <c r="L40" s="508"/>
      <c r="M40" s="508"/>
      <c r="N40" s="508">
        <v>138.45555114746094</v>
      </c>
      <c r="O40" s="508"/>
      <c r="P40" s="508"/>
      <c r="Q40" s="508"/>
      <c r="R40" s="508"/>
      <c r="S40" s="508"/>
      <c r="T40" s="3">
        <v>1.86627197265625</v>
      </c>
      <c r="U40" s="508">
        <v>7.0661783218383789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13.098749160766602</v>
      </c>
      <c r="AF40" s="551"/>
      <c r="AG40" s="551"/>
      <c r="AH40" s="551">
        <v>13.098749160766602</v>
      </c>
      <c r="AI40" s="551"/>
      <c r="AJ40" s="551"/>
      <c r="AK40" s="5">
        <v>0.76116831373214722</v>
      </c>
      <c r="AL40" s="508">
        <v>24</v>
      </c>
      <c r="AM40" s="508"/>
      <c r="AN40" s="508"/>
      <c r="AO40" s="508"/>
      <c r="AP40" s="551">
        <v>37.658500671386719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102.78192901611328</v>
      </c>
      <c r="F41" s="553"/>
      <c r="G41" s="553"/>
      <c r="H41" s="553"/>
      <c r="I41" s="553">
        <v>52.266166687011719</v>
      </c>
      <c r="J41" s="553"/>
      <c r="K41" s="508">
        <v>142.58990478515625</v>
      </c>
      <c r="L41" s="508"/>
      <c r="M41" s="508"/>
      <c r="N41" s="508">
        <v>140.62593078613281</v>
      </c>
      <c r="O41" s="508"/>
      <c r="P41" s="508"/>
      <c r="Q41" s="508"/>
      <c r="R41" s="508"/>
      <c r="S41" s="508"/>
      <c r="T41" s="3">
        <v>1.9639739990234375</v>
      </c>
      <c r="U41" s="508">
        <v>7.3239383697509766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14.29074764251709</v>
      </c>
      <c r="AF41" s="551"/>
      <c r="AG41" s="551"/>
      <c r="AH41" s="551">
        <v>14.29074764251709</v>
      </c>
      <c r="AI41" s="551"/>
      <c r="AJ41" s="551"/>
      <c r="AK41" s="5">
        <v>0.83043534550666809</v>
      </c>
      <c r="AL41" s="508">
        <v>24</v>
      </c>
      <c r="AM41" s="508"/>
      <c r="AN41" s="508"/>
      <c r="AO41" s="508"/>
      <c r="AP41" s="551">
        <v>38.953994750976562</v>
      </c>
      <c r="AQ41" s="551"/>
      <c r="AR41" s="551"/>
      <c r="AS41" s="551"/>
      <c r="AT41" s="551"/>
      <c r="AU41" s="508">
        <v>24</v>
      </c>
      <c r="AV41" s="508"/>
    </row>
    <row r="42" spans="2:48" ht="15" customHeight="1">
      <c r="B42" s="514" t="s">
        <v>120</v>
      </c>
      <c r="C42" s="514"/>
      <c r="D42" s="514"/>
      <c r="E42" s="553">
        <v>103.36760711669922</v>
      </c>
      <c r="F42" s="553"/>
      <c r="G42" s="553"/>
      <c r="H42" s="553"/>
      <c r="I42" s="553">
        <v>49.185157775878906</v>
      </c>
      <c r="J42" s="553"/>
      <c r="K42" s="508">
        <v>132.07698059082031</v>
      </c>
      <c r="L42" s="508"/>
      <c r="M42" s="508"/>
      <c r="N42" s="508">
        <v>130.30586242675781</v>
      </c>
      <c r="O42" s="508"/>
      <c r="P42" s="508"/>
      <c r="Q42" s="508"/>
      <c r="R42" s="508"/>
      <c r="S42" s="508"/>
      <c r="T42" s="3">
        <v>1.7711181640625</v>
      </c>
      <c r="U42" s="508">
        <v>7.2612876892089844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18.337499618530273</v>
      </c>
      <c r="AF42" s="551"/>
      <c r="AG42" s="551"/>
      <c r="AH42" s="551">
        <v>18.337499618530273</v>
      </c>
      <c r="AI42" s="551"/>
      <c r="AJ42" s="551"/>
      <c r="AK42" s="5">
        <v>1.0655921028327942</v>
      </c>
      <c r="AL42" s="508">
        <v>24</v>
      </c>
      <c r="AM42" s="508"/>
      <c r="AN42" s="508"/>
      <c r="AO42" s="508"/>
      <c r="AP42" s="551">
        <v>45.289497375488281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102.5428466796875</v>
      </c>
      <c r="F43" s="553"/>
      <c r="G43" s="553"/>
      <c r="H43" s="553"/>
      <c r="I43" s="553">
        <v>51.427566528320312</v>
      </c>
      <c r="J43" s="553"/>
      <c r="K43" s="508">
        <v>139.96461486816406</v>
      </c>
      <c r="L43" s="508"/>
      <c r="M43" s="508"/>
      <c r="N43" s="508">
        <v>138.0750732421875</v>
      </c>
      <c r="O43" s="508"/>
      <c r="P43" s="508"/>
      <c r="Q43" s="508"/>
      <c r="R43" s="508"/>
      <c r="S43" s="508"/>
      <c r="T43" s="3">
        <v>1.8895416259765625</v>
      </c>
      <c r="U43" s="508">
        <v>7.2691760063171387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14.808749198913574</v>
      </c>
      <c r="AF43" s="551"/>
      <c r="AG43" s="551"/>
      <c r="AH43" s="551">
        <v>14.808749198913574</v>
      </c>
      <c r="AI43" s="551"/>
      <c r="AJ43" s="551"/>
      <c r="AK43" s="5">
        <v>0.86053641594886787</v>
      </c>
      <c r="AL43" s="508">
        <v>24</v>
      </c>
      <c r="AM43" s="508"/>
      <c r="AN43" s="508"/>
      <c r="AO43" s="508"/>
      <c r="AP43" s="551">
        <v>37.373996734619141</v>
      </c>
      <c r="AQ43" s="551"/>
      <c r="AR43" s="551"/>
      <c r="AS43" s="551"/>
      <c r="AT43" s="551"/>
      <c r="AU43" s="508">
        <v>24</v>
      </c>
      <c r="AV43" s="508"/>
    </row>
    <row r="44" spans="2:48" ht="14.25" customHeight="1">
      <c r="B44" s="514" t="s">
        <v>122</v>
      </c>
      <c r="C44" s="514"/>
      <c r="D44" s="514"/>
      <c r="E44" s="553">
        <v>101.76876831054687</v>
      </c>
      <c r="F44" s="553"/>
      <c r="G44" s="553"/>
      <c r="H44" s="553"/>
      <c r="I44" s="553">
        <v>51.439632415771484</v>
      </c>
      <c r="J44" s="553"/>
      <c r="K44" s="508">
        <v>144.16026306152344</v>
      </c>
      <c r="L44" s="508"/>
      <c r="M44" s="508"/>
      <c r="N44" s="508">
        <v>142.13784790039062</v>
      </c>
      <c r="O44" s="508"/>
      <c r="P44" s="508"/>
      <c r="Q44" s="508"/>
      <c r="R44" s="508"/>
      <c r="S44" s="508"/>
      <c r="T44" s="3">
        <v>2.0224151611328125</v>
      </c>
      <c r="U44" s="508">
        <v>7.3767566680908203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14.757246971130371</v>
      </c>
      <c r="AF44" s="551"/>
      <c r="AG44" s="551"/>
      <c r="AH44" s="551">
        <v>14.757246971130371</v>
      </c>
      <c r="AI44" s="551"/>
      <c r="AJ44" s="551"/>
      <c r="AK44" s="5">
        <v>0.85754362149238594</v>
      </c>
      <c r="AL44" s="508">
        <v>24</v>
      </c>
      <c r="AM44" s="508"/>
      <c r="AN44" s="508"/>
      <c r="AO44" s="508"/>
      <c r="AP44" s="551">
        <v>38.719993591308594</v>
      </c>
      <c r="AQ44" s="551"/>
      <c r="AR44" s="551"/>
      <c r="AS44" s="551"/>
      <c r="AT44" s="551"/>
      <c r="AU44" s="508">
        <v>24</v>
      </c>
      <c r="AV44" s="508"/>
    </row>
    <row r="45" spans="2:48" ht="15" customHeight="1">
      <c r="B45" s="514" t="s">
        <v>123</v>
      </c>
      <c r="C45" s="514"/>
      <c r="D45" s="514"/>
      <c r="E45" s="553">
        <v>101.87921142578125</v>
      </c>
      <c r="F45" s="553"/>
      <c r="G45" s="553"/>
      <c r="H45" s="553"/>
      <c r="I45" s="553">
        <v>51.693016052246094</v>
      </c>
      <c r="J45" s="553"/>
      <c r="K45" s="508">
        <v>144.10163879394531</v>
      </c>
      <c r="L45" s="508"/>
      <c r="M45" s="508"/>
      <c r="N45" s="508">
        <v>142.23464965820312</v>
      </c>
      <c r="O45" s="508"/>
      <c r="P45" s="508"/>
      <c r="Q45" s="508"/>
      <c r="R45" s="508"/>
      <c r="S45" s="508"/>
      <c r="T45" s="3">
        <v>1.8669891357421875</v>
      </c>
      <c r="U45" s="508">
        <v>7.3460464477539062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14.26824951171875</v>
      </c>
      <c r="AF45" s="551"/>
      <c r="AG45" s="551"/>
      <c r="AH45" s="551">
        <v>14.26824951171875</v>
      </c>
      <c r="AI45" s="551"/>
      <c r="AJ45" s="551"/>
      <c r="AK45" s="5">
        <v>0.82912797912597658</v>
      </c>
      <c r="AL45" s="508">
        <v>24</v>
      </c>
      <c r="AM45" s="508"/>
      <c r="AN45" s="508"/>
      <c r="AO45" s="508"/>
      <c r="AP45" s="551">
        <v>36.491500854492188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101.96465301513672</v>
      </c>
      <c r="F46" s="553"/>
      <c r="G46" s="553"/>
      <c r="H46" s="553"/>
      <c r="I46" s="553">
        <v>47.922943115234375</v>
      </c>
      <c r="J46" s="553"/>
      <c r="K46" s="508">
        <v>120.58603668212891</v>
      </c>
      <c r="L46" s="508"/>
      <c r="M46" s="508"/>
      <c r="N46" s="508">
        <v>119.18334197998047</v>
      </c>
      <c r="O46" s="508"/>
      <c r="P46" s="508"/>
      <c r="Q46" s="508"/>
      <c r="R46" s="508"/>
      <c r="S46" s="508"/>
      <c r="T46" s="3">
        <v>1.4026947021484375</v>
      </c>
      <c r="U46" s="508">
        <v>6.5992989540100098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14.344500541687012</v>
      </c>
      <c r="AF46" s="551"/>
      <c r="AG46" s="551"/>
      <c r="AH46" s="551">
        <v>14.344500541687012</v>
      </c>
      <c r="AI46" s="551"/>
      <c r="AJ46" s="551"/>
      <c r="AK46" s="5">
        <v>0.83355892647743224</v>
      </c>
      <c r="AL46" s="508">
        <v>24</v>
      </c>
      <c r="AM46" s="508"/>
      <c r="AN46" s="508"/>
      <c r="AO46" s="508"/>
      <c r="AP46" s="551">
        <v>37.223495483398437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101.73506927490234</v>
      </c>
      <c r="F47" s="553"/>
      <c r="G47" s="553"/>
      <c r="H47" s="553"/>
      <c r="I47" s="553">
        <v>47.132408142089844</v>
      </c>
      <c r="J47" s="553"/>
      <c r="K47" s="508">
        <v>113.53734588623047</v>
      </c>
      <c r="L47" s="508"/>
      <c r="M47" s="508"/>
      <c r="N47" s="508">
        <v>112.31467437744141</v>
      </c>
      <c r="O47" s="508"/>
      <c r="P47" s="508"/>
      <c r="Q47" s="508"/>
      <c r="R47" s="508"/>
      <c r="S47" s="508"/>
      <c r="T47" s="3">
        <v>1.2226715087890625</v>
      </c>
      <c r="U47" s="508">
        <v>6.2708454132080078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12.942999839782715</v>
      </c>
      <c r="AF47" s="551"/>
      <c r="AG47" s="551"/>
      <c r="AH47" s="551">
        <v>12.942999839782715</v>
      </c>
      <c r="AI47" s="551"/>
      <c r="AJ47" s="551"/>
      <c r="AK47" s="5">
        <v>0.75211772068977356</v>
      </c>
      <c r="AL47" s="508">
        <v>24</v>
      </c>
      <c r="AM47" s="508"/>
      <c r="AN47" s="508"/>
      <c r="AO47" s="508"/>
      <c r="AP47" s="551">
        <v>33.853996276855469</v>
      </c>
      <c r="AQ47" s="551"/>
      <c r="AR47" s="551"/>
      <c r="AS47" s="551"/>
      <c r="AT47" s="551"/>
      <c r="AU47" s="508">
        <v>24</v>
      </c>
      <c r="AV47" s="508"/>
    </row>
    <row r="48" spans="2:48" ht="14.25" customHeight="1">
      <c r="B48" s="514" t="s">
        <v>126</v>
      </c>
      <c r="C48" s="514"/>
      <c r="D48" s="514"/>
      <c r="E48" s="553">
        <v>102.38997650146484</v>
      </c>
      <c r="F48" s="553"/>
      <c r="G48" s="553"/>
      <c r="H48" s="553"/>
      <c r="I48" s="553">
        <v>45.007205963134766</v>
      </c>
      <c r="J48" s="553"/>
      <c r="K48" s="508">
        <v>107.77207946777344</v>
      </c>
      <c r="L48" s="508"/>
      <c r="M48" s="508"/>
      <c r="N48" s="508">
        <v>106.62542724609375</v>
      </c>
      <c r="O48" s="508"/>
      <c r="P48" s="508"/>
      <c r="Q48" s="508"/>
      <c r="R48" s="508"/>
      <c r="S48" s="508"/>
      <c r="T48" s="3">
        <v>1.1466522216796875</v>
      </c>
      <c r="U48" s="508">
        <v>6.2496237754821777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15.953998565673828</v>
      </c>
      <c r="AF48" s="551"/>
      <c r="AG48" s="551"/>
      <c r="AH48" s="551">
        <v>15.953998565673828</v>
      </c>
      <c r="AI48" s="551"/>
      <c r="AJ48" s="551"/>
      <c r="AK48" s="5">
        <v>0.92708685665130619</v>
      </c>
      <c r="AL48" s="508">
        <v>24</v>
      </c>
      <c r="AM48" s="508"/>
      <c r="AN48" s="508"/>
      <c r="AO48" s="508"/>
      <c r="AP48" s="551">
        <v>46.8699951171875</v>
      </c>
      <c r="AQ48" s="551"/>
      <c r="AR48" s="551"/>
      <c r="AS48" s="551"/>
      <c r="AT48" s="551"/>
      <c r="AU48" s="508">
        <v>24</v>
      </c>
      <c r="AV48" s="508"/>
    </row>
    <row r="49" spans="2:48" ht="15" customHeight="1">
      <c r="B49" s="514" t="s">
        <v>127</v>
      </c>
      <c r="C49" s="514"/>
      <c r="D49" s="514"/>
      <c r="E49" s="553">
        <v>102.05937957763672</v>
      </c>
      <c r="F49" s="553"/>
      <c r="G49" s="553"/>
      <c r="H49" s="553"/>
      <c r="I49" s="553">
        <v>47.049877166748047</v>
      </c>
      <c r="J49" s="553"/>
      <c r="K49" s="508">
        <v>124.90113067626953</v>
      </c>
      <c r="L49" s="508"/>
      <c r="M49" s="508"/>
      <c r="N49" s="508">
        <v>123.46923065185547</v>
      </c>
      <c r="O49" s="508"/>
      <c r="P49" s="508"/>
      <c r="Q49" s="508"/>
      <c r="R49" s="508"/>
      <c r="S49" s="508"/>
      <c r="T49" s="3">
        <v>1.4319000244140625</v>
      </c>
      <c r="U49" s="508">
        <v>6.9535589218139648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18.690498352050781</v>
      </c>
      <c r="AF49" s="551"/>
      <c r="AG49" s="551"/>
      <c r="AH49" s="551">
        <v>18.690498352050781</v>
      </c>
      <c r="AI49" s="551"/>
      <c r="AJ49" s="551"/>
      <c r="AK49" s="5">
        <v>1.086104859237671</v>
      </c>
      <c r="AL49" s="508">
        <v>24</v>
      </c>
      <c r="AM49" s="508"/>
      <c r="AN49" s="508"/>
      <c r="AO49" s="508"/>
      <c r="AP49" s="551">
        <v>48.726497650146484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101.33763122558594</v>
      </c>
      <c r="F50" s="553"/>
      <c r="G50" s="553"/>
      <c r="H50" s="553"/>
      <c r="I50" s="553">
        <v>50.387229919433594</v>
      </c>
      <c r="J50" s="553"/>
      <c r="K50" s="508">
        <v>138.15798950195312</v>
      </c>
      <c r="L50" s="508"/>
      <c r="M50" s="508"/>
      <c r="N50" s="508">
        <v>136.55848693847656</v>
      </c>
      <c r="O50" s="508"/>
      <c r="P50" s="508"/>
      <c r="Q50" s="508"/>
      <c r="R50" s="508"/>
      <c r="S50" s="508"/>
      <c r="T50" s="3">
        <v>1.5995025634765625</v>
      </c>
      <c r="U50" s="508">
        <v>7.1362285614013672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14.283249855041504</v>
      </c>
      <c r="AF50" s="551"/>
      <c r="AG50" s="551"/>
      <c r="AH50" s="551">
        <v>14.283249855041504</v>
      </c>
      <c r="AI50" s="551"/>
      <c r="AJ50" s="551"/>
      <c r="AK50" s="5">
        <v>0.82999964907646184</v>
      </c>
      <c r="AL50" s="508">
        <v>24</v>
      </c>
      <c r="AM50" s="508"/>
      <c r="AN50" s="508"/>
      <c r="AO50" s="508"/>
      <c r="AP50" s="551">
        <v>38.751499176025391</v>
      </c>
      <c r="AQ50" s="551"/>
      <c r="AR50" s="551"/>
      <c r="AS50" s="551"/>
      <c r="AT50" s="551"/>
      <c r="AU50" s="508">
        <v>24</v>
      </c>
      <c r="AV50" s="508"/>
    </row>
    <row r="51" spans="2:48" ht="14.25" customHeight="1">
      <c r="B51" s="514" t="s">
        <v>129</v>
      </c>
      <c r="C51" s="514"/>
      <c r="D51" s="514"/>
      <c r="E51" s="553">
        <v>101.72336578369141</v>
      </c>
      <c r="F51" s="553"/>
      <c r="G51" s="553"/>
      <c r="H51" s="553"/>
      <c r="I51" s="553">
        <v>47.643211364746094</v>
      </c>
      <c r="J51" s="553"/>
      <c r="K51" s="508">
        <v>118.81376647949219</v>
      </c>
      <c r="L51" s="508"/>
      <c r="M51" s="508"/>
      <c r="N51" s="508">
        <v>117.44347381591797</v>
      </c>
      <c r="O51" s="508"/>
      <c r="P51" s="508"/>
      <c r="Q51" s="508"/>
      <c r="R51" s="508"/>
      <c r="S51" s="508"/>
      <c r="T51" s="3">
        <v>1.3702926635742187</v>
      </c>
      <c r="U51" s="508">
        <v>6.5061707496643066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15.738998413085938</v>
      </c>
      <c r="AF51" s="551"/>
      <c r="AG51" s="551"/>
      <c r="AH51" s="551">
        <v>15.738998413085938</v>
      </c>
      <c r="AI51" s="551"/>
      <c r="AJ51" s="551"/>
      <c r="AK51" s="5">
        <v>0.91459319778442383</v>
      </c>
      <c r="AL51" s="508">
        <v>24</v>
      </c>
      <c r="AM51" s="508"/>
      <c r="AN51" s="508"/>
      <c r="AO51" s="508"/>
      <c r="AP51" s="551">
        <v>39.033500671386719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74.3017578125</v>
      </c>
      <c r="F52" s="553"/>
      <c r="G52" s="553"/>
      <c r="H52" s="553"/>
      <c r="I52" s="553">
        <v>40.1580810546875</v>
      </c>
      <c r="J52" s="553"/>
      <c r="K52" s="508">
        <v>119.07469940185547</v>
      </c>
      <c r="L52" s="508"/>
      <c r="M52" s="508"/>
      <c r="N52" s="508">
        <v>120.61263275146484</v>
      </c>
      <c r="O52" s="508"/>
      <c r="P52" s="508"/>
      <c r="Q52" s="508"/>
      <c r="R52" s="508"/>
      <c r="S52" s="508"/>
      <c r="T52" s="3">
        <v>-1.537933349609375</v>
      </c>
      <c r="U52" s="508">
        <v>3.9778702259063721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15.628999710083008</v>
      </c>
      <c r="AF52" s="551"/>
      <c r="AG52" s="551"/>
      <c r="AH52" s="551">
        <v>15.628999710083008</v>
      </c>
      <c r="AI52" s="551"/>
      <c r="AJ52" s="551"/>
      <c r="AK52" s="5">
        <v>0.90820117315292359</v>
      </c>
      <c r="AL52" s="508">
        <v>24</v>
      </c>
      <c r="AM52" s="508"/>
      <c r="AN52" s="508"/>
      <c r="AO52" s="508"/>
      <c r="AP52" s="551">
        <v>39.875999450683594</v>
      </c>
      <c r="AQ52" s="551"/>
      <c r="AR52" s="551"/>
      <c r="AS52" s="551"/>
      <c r="AT52" s="551"/>
      <c r="AU52" s="508">
        <v>24</v>
      </c>
      <c r="AV52" s="508"/>
    </row>
    <row r="53" spans="2:48" ht="15" customHeight="1">
      <c r="B53" s="514" t="s">
        <v>131</v>
      </c>
      <c r="C53" s="514"/>
      <c r="D53" s="514"/>
      <c r="E53" s="553">
        <v>76.622299194335937</v>
      </c>
      <c r="F53" s="553"/>
      <c r="G53" s="553"/>
      <c r="H53" s="553"/>
      <c r="I53" s="553">
        <v>41.203594207763672</v>
      </c>
      <c r="J53" s="553"/>
      <c r="K53" s="508">
        <v>126.75585174560547</v>
      </c>
      <c r="L53" s="508"/>
      <c r="M53" s="508"/>
      <c r="N53" s="508">
        <v>127.73121643066406</v>
      </c>
      <c r="O53" s="508"/>
      <c r="P53" s="508"/>
      <c r="Q53" s="508"/>
      <c r="R53" s="508"/>
      <c r="S53" s="508"/>
      <c r="T53" s="3">
        <v>-0.97536468505859375</v>
      </c>
      <c r="U53" s="508">
        <v>4.4492969512939453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15.016998291015625</v>
      </c>
      <c r="AF53" s="551"/>
      <c r="AG53" s="551"/>
      <c r="AH53" s="551">
        <v>15.016998291015625</v>
      </c>
      <c r="AI53" s="551"/>
      <c r="AJ53" s="551"/>
      <c r="AK53" s="5">
        <v>0.87263777069091797</v>
      </c>
      <c r="AL53" s="508">
        <v>24</v>
      </c>
      <c r="AM53" s="508"/>
      <c r="AN53" s="508"/>
      <c r="AO53" s="508"/>
      <c r="AP53" s="551">
        <v>39.823497772216797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89.276714324951186</v>
      </c>
      <c r="F54" s="552"/>
      <c r="G54" s="552"/>
      <c r="H54" s="552"/>
      <c r="I54" s="552">
        <v>44.852551269531254</v>
      </c>
      <c r="J54" s="552"/>
      <c r="K54" s="501">
        <v>3603.0870437622016</v>
      </c>
      <c r="L54" s="501"/>
      <c r="M54" s="501"/>
      <c r="N54" s="501">
        <v>3585.701904296875</v>
      </c>
      <c r="O54" s="501"/>
      <c r="P54" s="501"/>
      <c r="Q54" s="501"/>
      <c r="R54" s="501"/>
      <c r="S54" s="501"/>
      <c r="T54" s="4">
        <v>17.385139465332024</v>
      </c>
      <c r="U54" s="501">
        <v>162.1378173828125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443.55126953125</v>
      </c>
      <c r="AF54" s="501"/>
      <c r="AG54" s="501"/>
      <c r="AH54" s="501">
        <v>443.55126953125</v>
      </c>
      <c r="AI54" s="501"/>
      <c r="AJ54" s="501"/>
      <c r="AK54" s="4">
        <v>25.774775854825972</v>
      </c>
      <c r="AL54" s="500">
        <v>720</v>
      </c>
      <c r="AM54" s="500"/>
      <c r="AN54" s="500"/>
      <c r="AO54" s="500"/>
      <c r="AP54" s="501">
        <v>1181.1209144592283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201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40452.1796875</v>
      </c>
      <c r="G60" s="484"/>
      <c r="H60" s="484"/>
      <c r="I60" s="484"/>
      <c r="J60" s="484"/>
      <c r="K60" s="484"/>
      <c r="L60" s="484">
        <v>38288.4453125</v>
      </c>
      <c r="M60" s="484"/>
      <c r="N60" s="484"/>
      <c r="O60" s="484"/>
      <c r="P60" s="484">
        <v>1556.2742919921875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5692.78466796875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19424.513671875</v>
      </c>
      <c r="AR60" s="484"/>
      <c r="AS60" s="484"/>
      <c r="AT60" s="484"/>
      <c r="AU60" s="484"/>
      <c r="AV60" s="484"/>
    </row>
    <row r="61" spans="2:48" ht="22.5" customHeight="1">
      <c r="B61" s="488">
        <v>45252</v>
      </c>
      <c r="C61" s="488"/>
      <c r="D61" s="488"/>
      <c r="E61" s="488"/>
      <c r="F61" s="484">
        <v>36849.09375</v>
      </c>
      <c r="G61" s="484"/>
      <c r="H61" s="484"/>
      <c r="I61" s="484"/>
      <c r="J61" s="484"/>
      <c r="K61" s="484"/>
      <c r="L61" s="484">
        <v>34702.7421875</v>
      </c>
      <c r="M61" s="484"/>
      <c r="N61" s="484"/>
      <c r="O61" s="484"/>
      <c r="P61" s="484">
        <v>1394.136474609375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5249.2333984375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18243.392578125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3603.0859375</v>
      </c>
      <c r="G62" s="484"/>
      <c r="H62" s="484"/>
      <c r="I62" s="484"/>
      <c r="J62" s="484"/>
      <c r="K62" s="484"/>
      <c r="L62" s="484">
        <v>3585.703125</v>
      </c>
      <c r="M62" s="484"/>
      <c r="N62" s="484"/>
      <c r="O62" s="484"/>
      <c r="P62" s="484">
        <v>162.1378173828125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443.55126953125</v>
      </c>
      <c r="AG62" s="484"/>
      <c r="AH62" s="484"/>
      <c r="AI62" s="484">
        <v>25.774775854825972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1181.12109375</v>
      </c>
      <c r="AR62" s="484"/>
      <c r="AS62" s="484"/>
      <c r="AT62" s="484"/>
      <c r="AU62" s="484"/>
      <c r="AV62" s="484"/>
    </row>
    <row r="63" spans="2:48" ht="3.75" customHeight="1"/>
    <row r="64" spans="2:48" ht="20.2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162.1378173828125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25.774764272460935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136.36305311035156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443.55126953125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1181.12109375</v>
      </c>
      <c r="U72" s="491"/>
      <c r="V72" s="491"/>
      <c r="W72" s="491"/>
    </row>
    <row r="73" spans="2:35" ht="16.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.75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13" workbookViewId="0">
      <selection activeCell="AE42" sqref="AE42:AG42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237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169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238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278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237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85.927635192871094</v>
      </c>
      <c r="F24" s="553"/>
      <c r="G24" s="553"/>
      <c r="H24" s="553"/>
      <c r="I24" s="553">
        <v>53.729751586914063</v>
      </c>
      <c r="J24" s="553"/>
      <c r="K24" s="508">
        <v>170.73741149902344</v>
      </c>
      <c r="L24" s="508"/>
      <c r="M24" s="508"/>
      <c r="N24" s="508">
        <v>170.37814331054687</v>
      </c>
      <c r="O24" s="508"/>
      <c r="P24" s="508"/>
      <c r="Q24" s="508"/>
      <c r="R24" s="508"/>
      <c r="S24" s="508"/>
      <c r="T24" s="3">
        <v>0.3592681884765625</v>
      </c>
      <c r="U24" s="508">
        <v>5.5072150230407715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11.9635009765625</v>
      </c>
      <c r="AF24" s="551"/>
      <c r="AG24" s="551"/>
      <c r="AH24" s="551">
        <v>11.9635009765625</v>
      </c>
      <c r="AI24" s="551"/>
      <c r="AJ24" s="551"/>
      <c r="AK24" s="5">
        <v>0.69519904174804692</v>
      </c>
      <c r="AL24" s="508">
        <v>24</v>
      </c>
      <c r="AM24" s="508"/>
      <c r="AN24" s="508"/>
      <c r="AO24" s="508"/>
      <c r="AP24" s="551">
        <v>33.364002227783203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82.092277526855469</v>
      </c>
      <c r="F25" s="553"/>
      <c r="G25" s="553"/>
      <c r="H25" s="553"/>
      <c r="I25" s="553">
        <v>50.934688568115234</v>
      </c>
      <c r="J25" s="553"/>
      <c r="K25" s="508">
        <v>155.10821533203125</v>
      </c>
      <c r="L25" s="508"/>
      <c r="M25" s="508"/>
      <c r="N25" s="508">
        <v>154.56820678710937</v>
      </c>
      <c r="O25" s="508"/>
      <c r="P25" s="508"/>
      <c r="Q25" s="508"/>
      <c r="R25" s="508"/>
      <c r="S25" s="508"/>
      <c r="T25" s="3">
        <v>0.540008544921875</v>
      </c>
      <c r="U25" s="508">
        <v>4.83636474609375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12.958000183105469</v>
      </c>
      <c r="AF25" s="551"/>
      <c r="AG25" s="551"/>
      <c r="AH25" s="551">
        <v>12.958000183105469</v>
      </c>
      <c r="AI25" s="551"/>
      <c r="AJ25" s="551"/>
      <c r="AK25" s="5">
        <v>0.75298939064025883</v>
      </c>
      <c r="AL25" s="508">
        <v>24</v>
      </c>
      <c r="AM25" s="508"/>
      <c r="AN25" s="508"/>
      <c r="AO25" s="508"/>
      <c r="AP25" s="551">
        <v>35.556999206542969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70.466300964355469</v>
      </c>
      <c r="F26" s="553"/>
      <c r="G26" s="553"/>
      <c r="H26" s="553"/>
      <c r="I26" s="553">
        <v>48.302494049072266</v>
      </c>
      <c r="J26" s="553"/>
      <c r="K26" s="508">
        <v>175.09010314941406</v>
      </c>
      <c r="L26" s="508"/>
      <c r="M26" s="508"/>
      <c r="N26" s="508">
        <v>174.90675354003906</v>
      </c>
      <c r="O26" s="508"/>
      <c r="P26" s="508"/>
      <c r="Q26" s="508"/>
      <c r="R26" s="508"/>
      <c r="S26" s="508"/>
      <c r="T26" s="3">
        <v>0.183349609375</v>
      </c>
      <c r="U26" s="508">
        <v>3.8957505226135254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12.271500587463379</v>
      </c>
      <c r="AF26" s="551"/>
      <c r="AG26" s="551"/>
      <c r="AH26" s="551">
        <v>12.271500587463379</v>
      </c>
      <c r="AI26" s="551"/>
      <c r="AJ26" s="551"/>
      <c r="AK26" s="5">
        <v>0.71309689913749696</v>
      </c>
      <c r="AL26" s="508">
        <v>24</v>
      </c>
      <c r="AM26" s="508"/>
      <c r="AN26" s="508"/>
      <c r="AO26" s="508"/>
      <c r="AP26" s="551">
        <v>34.029003143310547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72.351593017578125</v>
      </c>
      <c r="F27" s="553"/>
      <c r="G27" s="553"/>
      <c r="H27" s="553"/>
      <c r="I27" s="553">
        <v>48.050498962402344</v>
      </c>
      <c r="J27" s="553"/>
      <c r="K27" s="508">
        <v>169.93045043945312</v>
      </c>
      <c r="L27" s="508"/>
      <c r="M27" s="508"/>
      <c r="N27" s="508">
        <v>170.10646057128906</v>
      </c>
      <c r="O27" s="508"/>
      <c r="P27" s="508"/>
      <c r="Q27" s="508"/>
      <c r="R27" s="508"/>
      <c r="S27" s="508"/>
      <c r="T27" s="3">
        <v>-0.1760101318359375</v>
      </c>
      <c r="U27" s="508">
        <v>4.1186580657958984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14.656001091003418</v>
      </c>
      <c r="AF27" s="551"/>
      <c r="AG27" s="551"/>
      <c r="AH27" s="551">
        <v>14.656001091003418</v>
      </c>
      <c r="AI27" s="551"/>
      <c r="AJ27" s="551"/>
      <c r="AK27" s="5">
        <v>0.85166022339820868</v>
      </c>
      <c r="AL27" s="508">
        <v>24</v>
      </c>
      <c r="AM27" s="508"/>
      <c r="AN27" s="508"/>
      <c r="AO27" s="508"/>
      <c r="AP27" s="551">
        <v>40.165000915527344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76.599594116210938</v>
      </c>
      <c r="F28" s="553"/>
      <c r="G28" s="553"/>
      <c r="H28" s="553"/>
      <c r="I28" s="553">
        <v>48.679347991943359</v>
      </c>
      <c r="J28" s="553"/>
      <c r="K28" s="508">
        <v>160.32722473144531</v>
      </c>
      <c r="L28" s="508"/>
      <c r="M28" s="508"/>
      <c r="N28" s="508">
        <v>160.57185363769531</v>
      </c>
      <c r="O28" s="508"/>
      <c r="P28" s="508"/>
      <c r="Q28" s="508"/>
      <c r="R28" s="508"/>
      <c r="S28" s="508"/>
      <c r="T28" s="3">
        <v>-0.24462890625</v>
      </c>
      <c r="U28" s="508">
        <v>4.4712343215942383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15.680000305175781</v>
      </c>
      <c r="AF28" s="551"/>
      <c r="AG28" s="551"/>
      <c r="AH28" s="551">
        <v>15.680000305175781</v>
      </c>
      <c r="AI28" s="551"/>
      <c r="AJ28" s="551"/>
      <c r="AK28" s="5">
        <v>0.91116481773376468</v>
      </c>
      <c r="AL28" s="508">
        <v>24</v>
      </c>
      <c r="AM28" s="508"/>
      <c r="AN28" s="508"/>
      <c r="AO28" s="508"/>
      <c r="AP28" s="551">
        <v>42.6300048828125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77.159065246582031</v>
      </c>
      <c r="F29" s="553"/>
      <c r="G29" s="553"/>
      <c r="H29" s="553"/>
      <c r="I29" s="553">
        <v>48.092594146728516</v>
      </c>
      <c r="J29" s="553"/>
      <c r="K29" s="508">
        <v>144.30572509765625</v>
      </c>
      <c r="L29" s="508"/>
      <c r="M29" s="508"/>
      <c r="N29" s="508">
        <v>144.6485595703125</v>
      </c>
      <c r="O29" s="508"/>
      <c r="P29" s="508"/>
      <c r="Q29" s="508"/>
      <c r="R29" s="508"/>
      <c r="S29" s="508"/>
      <c r="T29" s="3">
        <v>-0.34283447265625</v>
      </c>
      <c r="U29" s="508">
        <v>4.199155330657959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12.613000869750977</v>
      </c>
      <c r="AF29" s="551"/>
      <c r="AG29" s="551"/>
      <c r="AH29" s="551">
        <v>12.613000869750977</v>
      </c>
      <c r="AI29" s="551"/>
      <c r="AJ29" s="551"/>
      <c r="AK29" s="5">
        <v>0.73294148054122932</v>
      </c>
      <c r="AL29" s="508">
        <v>24</v>
      </c>
      <c r="AM29" s="508"/>
      <c r="AN29" s="508"/>
      <c r="AO29" s="508"/>
      <c r="AP29" s="551">
        <v>34.800006866455078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80.8331298828125</v>
      </c>
      <c r="F30" s="553"/>
      <c r="G30" s="553"/>
      <c r="H30" s="553"/>
      <c r="I30" s="553">
        <v>50.150657653808594</v>
      </c>
      <c r="J30" s="553"/>
      <c r="K30" s="508">
        <v>156.29473876953125</v>
      </c>
      <c r="L30" s="508"/>
      <c r="M30" s="508"/>
      <c r="N30" s="508">
        <v>156.4169921875</v>
      </c>
      <c r="O30" s="508"/>
      <c r="P30" s="508"/>
      <c r="Q30" s="508"/>
      <c r="R30" s="508"/>
      <c r="S30" s="508"/>
      <c r="T30" s="3">
        <v>-0.12225341796875</v>
      </c>
      <c r="U30" s="508">
        <v>4.7831153869628906</v>
      </c>
      <c r="V30" s="508"/>
      <c r="W30" s="508"/>
      <c r="X30" s="508"/>
      <c r="Y30" s="508">
        <v>23.998332977294922</v>
      </c>
      <c r="Z30" s="508"/>
      <c r="AA30" s="508"/>
      <c r="AB30" s="508"/>
      <c r="AC30" s="508"/>
      <c r="AD30" s="508"/>
      <c r="AE30" s="551">
        <v>12.730501174926758</v>
      </c>
      <c r="AF30" s="551"/>
      <c r="AG30" s="551"/>
      <c r="AH30" s="551">
        <v>12.730501174926758</v>
      </c>
      <c r="AI30" s="551"/>
      <c r="AJ30" s="551"/>
      <c r="AK30" s="5">
        <v>0.73976942327499395</v>
      </c>
      <c r="AL30" s="508">
        <v>23.998332977294922</v>
      </c>
      <c r="AM30" s="508"/>
      <c r="AN30" s="508"/>
      <c r="AO30" s="508"/>
      <c r="AP30" s="551">
        <v>35.476997375488281</v>
      </c>
      <c r="AQ30" s="551"/>
      <c r="AR30" s="551"/>
      <c r="AS30" s="551"/>
      <c r="AT30" s="551"/>
      <c r="AU30" s="508">
        <v>23.998332977294922</v>
      </c>
      <c r="AV30" s="508"/>
    </row>
    <row r="31" spans="2:48" ht="14.25" customHeight="1">
      <c r="B31" s="514" t="s">
        <v>109</v>
      </c>
      <c r="C31" s="514"/>
      <c r="D31" s="514"/>
      <c r="E31" s="553">
        <v>81.221427917480469</v>
      </c>
      <c r="F31" s="553"/>
      <c r="G31" s="553"/>
      <c r="H31" s="553"/>
      <c r="I31" s="553">
        <v>51.386886596679688</v>
      </c>
      <c r="J31" s="553"/>
      <c r="K31" s="508">
        <v>169.83120727539062</v>
      </c>
      <c r="L31" s="508"/>
      <c r="M31" s="508"/>
      <c r="N31" s="508">
        <v>169.70880126953125</v>
      </c>
      <c r="O31" s="508"/>
      <c r="P31" s="508"/>
      <c r="Q31" s="508"/>
      <c r="R31" s="508"/>
      <c r="S31" s="508"/>
      <c r="T31" s="3">
        <v>0.122406005859375</v>
      </c>
      <c r="U31" s="508">
        <v>5.0690212249755859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13.662501335144043</v>
      </c>
      <c r="AF31" s="551"/>
      <c r="AG31" s="551"/>
      <c r="AH31" s="551">
        <v>13.662501335144043</v>
      </c>
      <c r="AI31" s="551"/>
      <c r="AJ31" s="551"/>
      <c r="AK31" s="5">
        <v>0.79392795258522031</v>
      </c>
      <c r="AL31" s="508">
        <v>24</v>
      </c>
      <c r="AM31" s="508"/>
      <c r="AN31" s="508"/>
      <c r="AO31" s="508"/>
      <c r="AP31" s="551">
        <v>37.847999572753906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79.766441345214844</v>
      </c>
      <c r="F32" s="553"/>
      <c r="G32" s="553"/>
      <c r="H32" s="553"/>
      <c r="I32" s="553">
        <v>50.088615417480469</v>
      </c>
      <c r="J32" s="553"/>
      <c r="K32" s="508">
        <v>152.45883178710937</v>
      </c>
      <c r="L32" s="508"/>
      <c r="M32" s="508"/>
      <c r="N32" s="508">
        <v>152.26051330566406</v>
      </c>
      <c r="O32" s="508"/>
      <c r="P32" s="508"/>
      <c r="Q32" s="508"/>
      <c r="R32" s="508"/>
      <c r="S32" s="508"/>
      <c r="T32" s="3">
        <v>0.1983184814453125</v>
      </c>
      <c r="U32" s="508">
        <v>4.5243558883666992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12.721501350402832</v>
      </c>
      <c r="AF32" s="551"/>
      <c r="AG32" s="551"/>
      <c r="AH32" s="551">
        <v>12.721501350402832</v>
      </c>
      <c r="AI32" s="551"/>
      <c r="AJ32" s="551"/>
      <c r="AK32" s="5">
        <v>0.7392464434719086</v>
      </c>
      <c r="AL32" s="508">
        <v>24</v>
      </c>
      <c r="AM32" s="508"/>
      <c r="AN32" s="508"/>
      <c r="AO32" s="508"/>
      <c r="AP32" s="551">
        <v>35.140003204345703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73.291717529296875</v>
      </c>
      <c r="F33" s="553"/>
      <c r="G33" s="553"/>
      <c r="H33" s="553"/>
      <c r="I33" s="553">
        <v>47.447113037109375</v>
      </c>
      <c r="J33" s="553"/>
      <c r="K33" s="508">
        <v>148.43513488769531</v>
      </c>
      <c r="L33" s="508"/>
      <c r="M33" s="508"/>
      <c r="N33" s="508">
        <v>148.53080749511719</v>
      </c>
      <c r="O33" s="508"/>
      <c r="P33" s="508"/>
      <c r="Q33" s="508"/>
      <c r="R33" s="508"/>
      <c r="S33" s="508"/>
      <c r="T33" s="3">
        <v>-9.5672607421875E-2</v>
      </c>
      <c r="U33" s="508">
        <v>3.8471591472625732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12.249500274658203</v>
      </c>
      <c r="AF33" s="551"/>
      <c r="AG33" s="551"/>
      <c r="AH33" s="551">
        <v>12.249500274658203</v>
      </c>
      <c r="AI33" s="551"/>
      <c r="AJ33" s="551"/>
      <c r="AK33" s="5">
        <v>0.71181846096038826</v>
      </c>
      <c r="AL33" s="508">
        <v>24</v>
      </c>
      <c r="AM33" s="508"/>
      <c r="AN33" s="508"/>
      <c r="AO33" s="508"/>
      <c r="AP33" s="551">
        <v>34.422000885009766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74.358482360839844</v>
      </c>
      <c r="F34" s="553"/>
      <c r="G34" s="553"/>
      <c r="H34" s="553"/>
      <c r="I34" s="553">
        <v>48.351184844970703</v>
      </c>
      <c r="J34" s="553"/>
      <c r="K34" s="508">
        <v>166.19863891601562</v>
      </c>
      <c r="L34" s="508"/>
      <c r="M34" s="508"/>
      <c r="N34" s="508">
        <v>166.52186584472656</v>
      </c>
      <c r="O34" s="508"/>
      <c r="P34" s="508"/>
      <c r="Q34" s="508"/>
      <c r="R34" s="508"/>
      <c r="S34" s="508"/>
      <c r="T34" s="3">
        <v>-0.3232269287109375</v>
      </c>
      <c r="U34" s="508">
        <v>4.3148641586303711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14.281501770019531</v>
      </c>
      <c r="AF34" s="551"/>
      <c r="AG34" s="551"/>
      <c r="AH34" s="551">
        <v>14.281501770019531</v>
      </c>
      <c r="AI34" s="551"/>
      <c r="AJ34" s="551"/>
      <c r="AK34" s="5">
        <v>0.82989806785583498</v>
      </c>
      <c r="AL34" s="508">
        <v>24</v>
      </c>
      <c r="AM34" s="508"/>
      <c r="AN34" s="508"/>
      <c r="AO34" s="508"/>
      <c r="AP34" s="551">
        <v>38.797996520996094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75.475013732910156</v>
      </c>
      <c r="F35" s="553"/>
      <c r="G35" s="553"/>
      <c r="H35" s="553"/>
      <c r="I35" s="553">
        <v>47.758575439453125</v>
      </c>
      <c r="J35" s="553"/>
      <c r="K35" s="508">
        <v>150.96983337402344</v>
      </c>
      <c r="L35" s="508"/>
      <c r="M35" s="508"/>
      <c r="N35" s="508">
        <v>151.39826965332031</v>
      </c>
      <c r="O35" s="508"/>
      <c r="P35" s="508"/>
      <c r="Q35" s="508"/>
      <c r="R35" s="508"/>
      <c r="S35" s="508"/>
      <c r="T35" s="3">
        <v>-0.428436279296875</v>
      </c>
      <c r="U35" s="508">
        <v>4.1724352836608887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16.360000610351562</v>
      </c>
      <c r="AF35" s="551"/>
      <c r="AG35" s="551"/>
      <c r="AH35" s="551">
        <v>16.360000610351562</v>
      </c>
      <c r="AI35" s="551"/>
      <c r="AJ35" s="551"/>
      <c r="AK35" s="5">
        <v>0.95067963546752932</v>
      </c>
      <c r="AL35" s="508">
        <v>24</v>
      </c>
      <c r="AM35" s="508"/>
      <c r="AN35" s="508"/>
      <c r="AO35" s="508"/>
      <c r="AP35" s="551">
        <v>43.649009704589844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85.438507080078125</v>
      </c>
      <c r="F36" s="553"/>
      <c r="G36" s="553"/>
      <c r="H36" s="553"/>
      <c r="I36" s="553">
        <v>52.091506958007812</v>
      </c>
      <c r="J36" s="553"/>
      <c r="K36" s="508">
        <v>153.97364807128906</v>
      </c>
      <c r="L36" s="508"/>
      <c r="M36" s="508"/>
      <c r="N36" s="508">
        <v>154.17845153808594</v>
      </c>
      <c r="O36" s="508"/>
      <c r="P36" s="508"/>
      <c r="Q36" s="508"/>
      <c r="R36" s="508"/>
      <c r="S36" s="508"/>
      <c r="T36" s="3">
        <v>-0.204803466796875</v>
      </c>
      <c r="U36" s="508">
        <v>5.0962276458740234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12.395001411437988</v>
      </c>
      <c r="AF36" s="551"/>
      <c r="AG36" s="551"/>
      <c r="AH36" s="551">
        <v>12.395001411437988</v>
      </c>
      <c r="AI36" s="551"/>
      <c r="AJ36" s="551"/>
      <c r="AK36" s="5">
        <v>0.72027353201866151</v>
      </c>
      <c r="AL36" s="508">
        <v>24</v>
      </c>
      <c r="AM36" s="508"/>
      <c r="AN36" s="508"/>
      <c r="AO36" s="508"/>
      <c r="AP36" s="551">
        <v>34.842006683349609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95.227096557617188</v>
      </c>
      <c r="F37" s="553"/>
      <c r="G37" s="553"/>
      <c r="H37" s="553"/>
      <c r="I37" s="553">
        <v>54.400138854980469</v>
      </c>
      <c r="J37" s="553"/>
      <c r="K37" s="508">
        <v>138.26716613769531</v>
      </c>
      <c r="L37" s="508"/>
      <c r="M37" s="508"/>
      <c r="N37" s="508">
        <v>137.64007568359375</v>
      </c>
      <c r="O37" s="508"/>
      <c r="P37" s="508"/>
      <c r="Q37" s="508"/>
      <c r="R37" s="508"/>
      <c r="S37" s="508"/>
      <c r="T37" s="3">
        <v>0.6270904541015625</v>
      </c>
      <c r="U37" s="508">
        <v>5.6584148406982422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13.682499885559082</v>
      </c>
      <c r="AF37" s="551"/>
      <c r="AG37" s="551"/>
      <c r="AH37" s="551">
        <v>13.682499885559082</v>
      </c>
      <c r="AI37" s="551"/>
      <c r="AJ37" s="551"/>
      <c r="AK37" s="5">
        <v>0.79509006834983831</v>
      </c>
      <c r="AL37" s="508">
        <v>24</v>
      </c>
      <c r="AM37" s="508"/>
      <c r="AN37" s="508"/>
      <c r="AO37" s="508"/>
      <c r="AP37" s="551">
        <v>35.561000823974609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91.732963562011719</v>
      </c>
      <c r="F38" s="553"/>
      <c r="G38" s="553"/>
      <c r="H38" s="553"/>
      <c r="I38" s="553">
        <v>52.280185699462891</v>
      </c>
      <c r="J38" s="553"/>
      <c r="K38" s="508">
        <v>128.87452697753906</v>
      </c>
      <c r="L38" s="508"/>
      <c r="M38" s="508"/>
      <c r="N38" s="508">
        <v>128.2314453125</v>
      </c>
      <c r="O38" s="508"/>
      <c r="P38" s="508"/>
      <c r="Q38" s="508"/>
      <c r="R38" s="508"/>
      <c r="S38" s="508"/>
      <c r="T38" s="3">
        <v>0.6430816650390625</v>
      </c>
      <c r="U38" s="508">
        <v>5.0825872421264648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13.093001365661621</v>
      </c>
      <c r="AF38" s="551"/>
      <c r="AG38" s="551"/>
      <c r="AH38" s="551">
        <v>13.093001365661621</v>
      </c>
      <c r="AI38" s="551"/>
      <c r="AJ38" s="551"/>
      <c r="AK38" s="5">
        <v>0.76083430935859686</v>
      </c>
      <c r="AL38" s="508">
        <v>24</v>
      </c>
      <c r="AM38" s="508"/>
      <c r="AN38" s="508"/>
      <c r="AO38" s="508"/>
      <c r="AP38" s="551">
        <v>35.145000457763672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100.68712615966797</v>
      </c>
      <c r="F39" s="553"/>
      <c r="G39" s="553"/>
      <c r="H39" s="553"/>
      <c r="I39" s="553">
        <v>58.119728088378906</v>
      </c>
      <c r="J39" s="553"/>
      <c r="K39" s="508">
        <v>152.17887878417969</v>
      </c>
      <c r="L39" s="508"/>
      <c r="M39" s="508"/>
      <c r="N39" s="508">
        <v>151.20980834960937</v>
      </c>
      <c r="O39" s="508"/>
      <c r="P39" s="508"/>
      <c r="Q39" s="508"/>
      <c r="R39" s="508"/>
      <c r="S39" s="508"/>
      <c r="T39" s="3">
        <v>0.9690704345703125</v>
      </c>
      <c r="U39" s="508">
        <v>6.4951395988464355</v>
      </c>
      <c r="V39" s="508"/>
      <c r="W39" s="508"/>
      <c r="X39" s="508"/>
      <c r="Y39" s="508">
        <v>23.999444961547852</v>
      </c>
      <c r="Z39" s="508"/>
      <c r="AA39" s="508"/>
      <c r="AB39" s="508"/>
      <c r="AC39" s="508"/>
      <c r="AD39" s="508"/>
      <c r="AE39" s="551">
        <v>12.967000007629395</v>
      </c>
      <c r="AF39" s="551"/>
      <c r="AG39" s="551"/>
      <c r="AH39" s="551">
        <v>12.967000007629395</v>
      </c>
      <c r="AI39" s="551"/>
      <c r="AJ39" s="551"/>
      <c r="AK39" s="5">
        <v>0.75351237044334418</v>
      </c>
      <c r="AL39" s="508">
        <v>23.999444961547852</v>
      </c>
      <c r="AM39" s="508"/>
      <c r="AN39" s="508"/>
      <c r="AO39" s="508"/>
      <c r="AP39" s="551">
        <v>35.440998077392578</v>
      </c>
      <c r="AQ39" s="551"/>
      <c r="AR39" s="551"/>
      <c r="AS39" s="551"/>
      <c r="AT39" s="551"/>
      <c r="AU39" s="508">
        <v>23.999444961547852</v>
      </c>
      <c r="AV39" s="508"/>
    </row>
    <row r="40" spans="2:48" ht="15" customHeight="1">
      <c r="B40" s="514" t="s">
        <v>118</v>
      </c>
      <c r="C40" s="514"/>
      <c r="D40" s="514"/>
      <c r="E40" s="553">
        <v>101.20856475830078</v>
      </c>
      <c r="F40" s="553"/>
      <c r="G40" s="553"/>
      <c r="H40" s="553"/>
      <c r="I40" s="553">
        <v>57.374141693115234</v>
      </c>
      <c r="J40" s="553"/>
      <c r="K40" s="508">
        <v>153.56936645507812</v>
      </c>
      <c r="L40" s="508"/>
      <c r="M40" s="508"/>
      <c r="N40" s="508">
        <v>152.53965759277344</v>
      </c>
      <c r="O40" s="508"/>
      <c r="P40" s="508"/>
      <c r="Q40" s="508"/>
      <c r="R40" s="508"/>
      <c r="S40" s="508"/>
      <c r="T40" s="3">
        <v>1.0297088623046875</v>
      </c>
      <c r="U40" s="508">
        <v>6.7459611892700195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13.616499900817871</v>
      </c>
      <c r="AF40" s="551"/>
      <c r="AG40" s="551"/>
      <c r="AH40" s="551">
        <v>13.616499900817871</v>
      </c>
      <c r="AI40" s="551"/>
      <c r="AJ40" s="551"/>
      <c r="AK40" s="5">
        <v>0.79125480923652647</v>
      </c>
      <c r="AL40" s="508">
        <v>24</v>
      </c>
      <c r="AM40" s="508"/>
      <c r="AN40" s="508"/>
      <c r="AO40" s="508"/>
      <c r="AP40" s="551">
        <v>36.971000671386719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102.63005828857422</v>
      </c>
      <c r="F41" s="553"/>
      <c r="G41" s="553"/>
      <c r="H41" s="553"/>
      <c r="I41" s="553">
        <v>57.172191619873047</v>
      </c>
      <c r="J41" s="553"/>
      <c r="K41" s="508">
        <v>153.20413208007812</v>
      </c>
      <c r="L41" s="508"/>
      <c r="M41" s="508"/>
      <c r="N41" s="508">
        <v>152.13743591308594</v>
      </c>
      <c r="O41" s="508"/>
      <c r="P41" s="508"/>
      <c r="Q41" s="508"/>
      <c r="R41" s="508"/>
      <c r="S41" s="508"/>
      <c r="T41" s="3">
        <v>1.0666961669921875</v>
      </c>
      <c r="U41" s="508">
        <v>6.9750919342041016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14.886501312255859</v>
      </c>
      <c r="AF41" s="551"/>
      <c r="AG41" s="551"/>
      <c r="AH41" s="551">
        <v>14.886501312255859</v>
      </c>
      <c r="AI41" s="551"/>
      <c r="AJ41" s="551"/>
      <c r="AK41" s="5">
        <v>0.86505459125518802</v>
      </c>
      <c r="AL41" s="508">
        <v>24</v>
      </c>
      <c r="AM41" s="508"/>
      <c r="AN41" s="508"/>
      <c r="AO41" s="508"/>
      <c r="AP41" s="551">
        <v>41.771003723144531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103.20201110839844</v>
      </c>
      <c r="F42" s="553"/>
      <c r="G42" s="553"/>
      <c r="H42" s="553"/>
      <c r="I42" s="553">
        <v>57.19091796875</v>
      </c>
      <c r="J42" s="553"/>
      <c r="K42" s="508">
        <v>152.20323181152344</v>
      </c>
      <c r="L42" s="508"/>
      <c r="M42" s="508"/>
      <c r="N42" s="508">
        <v>151.13375854492187</v>
      </c>
      <c r="O42" s="508"/>
      <c r="P42" s="508"/>
      <c r="Q42" s="508"/>
      <c r="R42" s="508"/>
      <c r="S42" s="508"/>
      <c r="T42" s="3">
        <v>1.0694732666015625</v>
      </c>
      <c r="U42" s="508">
        <v>7.0198917388916016</v>
      </c>
      <c r="V42" s="508"/>
      <c r="W42" s="508"/>
      <c r="X42" s="508"/>
      <c r="Y42" s="508">
        <v>23.99888801574707</v>
      </c>
      <c r="Z42" s="508"/>
      <c r="AA42" s="508"/>
      <c r="AB42" s="508"/>
      <c r="AC42" s="508"/>
      <c r="AD42" s="508"/>
      <c r="AE42" s="551">
        <v>17.281499862670898</v>
      </c>
      <c r="AF42" s="551"/>
      <c r="AG42" s="551"/>
      <c r="AH42" s="551">
        <v>17.281499862670898</v>
      </c>
      <c r="AI42" s="551"/>
      <c r="AJ42" s="551"/>
      <c r="AK42" s="5">
        <v>1.0042279570198061</v>
      </c>
      <c r="AL42" s="508">
        <v>23.99888801574707</v>
      </c>
      <c r="AM42" s="508"/>
      <c r="AN42" s="508"/>
      <c r="AO42" s="508"/>
      <c r="AP42" s="551">
        <v>46.112003326416016</v>
      </c>
      <c r="AQ42" s="551"/>
      <c r="AR42" s="551"/>
      <c r="AS42" s="551"/>
      <c r="AT42" s="551"/>
      <c r="AU42" s="508">
        <v>23.99888801574707</v>
      </c>
      <c r="AV42" s="508"/>
    </row>
    <row r="43" spans="2:48" ht="14.25" customHeight="1">
      <c r="B43" s="514" t="s">
        <v>121</v>
      </c>
      <c r="C43" s="514"/>
      <c r="D43" s="514"/>
      <c r="E43" s="553">
        <v>102.35378265380859</v>
      </c>
      <c r="F43" s="553"/>
      <c r="G43" s="553"/>
      <c r="H43" s="553"/>
      <c r="I43" s="553">
        <v>57.459129333496094</v>
      </c>
      <c r="J43" s="553"/>
      <c r="K43" s="508">
        <v>151.34187316894531</v>
      </c>
      <c r="L43" s="508"/>
      <c r="M43" s="508"/>
      <c r="N43" s="508">
        <v>150.2958984375</v>
      </c>
      <c r="O43" s="508"/>
      <c r="P43" s="508"/>
      <c r="Q43" s="508"/>
      <c r="R43" s="508"/>
      <c r="S43" s="508"/>
      <c r="T43" s="3">
        <v>1.0459747314453125</v>
      </c>
      <c r="U43" s="508">
        <v>6.8097281455993652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13.350001335144043</v>
      </c>
      <c r="AF43" s="551"/>
      <c r="AG43" s="551"/>
      <c r="AH43" s="551">
        <v>13.350001335144043</v>
      </c>
      <c r="AI43" s="551"/>
      <c r="AJ43" s="551"/>
      <c r="AK43" s="5">
        <v>0.77576857758522033</v>
      </c>
      <c r="AL43" s="508">
        <v>24</v>
      </c>
      <c r="AM43" s="508"/>
      <c r="AN43" s="508"/>
      <c r="AO43" s="508"/>
      <c r="AP43" s="551">
        <v>36.444004058837891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101.4783935546875</v>
      </c>
      <c r="F44" s="553"/>
      <c r="G44" s="553"/>
      <c r="H44" s="553"/>
      <c r="I44" s="553">
        <v>57.058681488037109</v>
      </c>
      <c r="J44" s="553"/>
      <c r="K44" s="508">
        <v>153.5701904296875</v>
      </c>
      <c r="L44" s="508"/>
      <c r="M44" s="508"/>
      <c r="N44" s="508">
        <v>152.52418518066406</v>
      </c>
      <c r="O44" s="508"/>
      <c r="P44" s="508"/>
      <c r="Q44" s="508"/>
      <c r="R44" s="508"/>
      <c r="S44" s="508"/>
      <c r="T44" s="3">
        <v>1.0460052490234375</v>
      </c>
      <c r="U44" s="508">
        <v>6.8442254066467285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13.378500938415527</v>
      </c>
      <c r="AF44" s="551"/>
      <c r="AG44" s="551"/>
      <c r="AH44" s="551">
        <v>13.378500938415527</v>
      </c>
      <c r="AI44" s="551"/>
      <c r="AJ44" s="551"/>
      <c r="AK44" s="5">
        <v>0.77742468953132637</v>
      </c>
      <c r="AL44" s="508">
        <v>24</v>
      </c>
      <c r="AM44" s="508"/>
      <c r="AN44" s="508"/>
      <c r="AO44" s="508"/>
      <c r="AP44" s="551">
        <v>34.853000640869141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101.77088165283203</v>
      </c>
      <c r="F45" s="553"/>
      <c r="G45" s="553"/>
      <c r="H45" s="553"/>
      <c r="I45" s="553">
        <v>57.135505676269531</v>
      </c>
      <c r="J45" s="553"/>
      <c r="K45" s="508">
        <v>155.45454406738281</v>
      </c>
      <c r="L45" s="508"/>
      <c r="M45" s="508"/>
      <c r="N45" s="508">
        <v>154.39569091796875</v>
      </c>
      <c r="O45" s="508"/>
      <c r="P45" s="508"/>
      <c r="Q45" s="508"/>
      <c r="R45" s="508"/>
      <c r="S45" s="508"/>
      <c r="T45" s="3">
        <v>1.0588531494140625</v>
      </c>
      <c r="U45" s="508">
        <v>6.9455151557922363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13.35350227355957</v>
      </c>
      <c r="AF45" s="551"/>
      <c r="AG45" s="551"/>
      <c r="AH45" s="551">
        <v>13.35350227355957</v>
      </c>
      <c r="AI45" s="551"/>
      <c r="AJ45" s="551"/>
      <c r="AK45" s="5">
        <v>0.77597201711654662</v>
      </c>
      <c r="AL45" s="508">
        <v>24</v>
      </c>
      <c r="AM45" s="508"/>
      <c r="AN45" s="508"/>
      <c r="AO45" s="508"/>
      <c r="AP45" s="551">
        <v>34.849002838134766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101.69073486328125</v>
      </c>
      <c r="F46" s="553"/>
      <c r="G46" s="553"/>
      <c r="H46" s="553"/>
      <c r="I46" s="553">
        <v>57.600490570068359</v>
      </c>
      <c r="J46" s="553"/>
      <c r="K46" s="508">
        <v>153.070556640625</v>
      </c>
      <c r="L46" s="508"/>
      <c r="M46" s="508"/>
      <c r="N46" s="508">
        <v>152.03054809570312</v>
      </c>
      <c r="O46" s="508"/>
      <c r="P46" s="508"/>
      <c r="Q46" s="508"/>
      <c r="R46" s="508"/>
      <c r="S46" s="508"/>
      <c r="T46" s="3">
        <v>1.040008544921875</v>
      </c>
      <c r="U46" s="508">
        <v>6.7760076522827148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12.672000885009766</v>
      </c>
      <c r="AF46" s="551"/>
      <c r="AG46" s="551"/>
      <c r="AH46" s="551">
        <v>12.672000885009766</v>
      </c>
      <c r="AI46" s="551"/>
      <c r="AJ46" s="551"/>
      <c r="AK46" s="5">
        <v>0.73636997142791749</v>
      </c>
      <c r="AL46" s="508">
        <v>24</v>
      </c>
      <c r="AM46" s="508"/>
      <c r="AN46" s="508"/>
      <c r="AO46" s="508"/>
      <c r="AP46" s="551">
        <v>34.923004150390625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101.56608581542969</v>
      </c>
      <c r="F47" s="553"/>
      <c r="G47" s="553"/>
      <c r="H47" s="553"/>
      <c r="I47" s="553">
        <v>57.69580078125</v>
      </c>
      <c r="J47" s="553"/>
      <c r="K47" s="508">
        <v>152.03570556640625</v>
      </c>
      <c r="L47" s="508"/>
      <c r="M47" s="508"/>
      <c r="N47" s="508">
        <v>150.99786376953125</v>
      </c>
      <c r="O47" s="508"/>
      <c r="P47" s="508"/>
      <c r="Q47" s="508"/>
      <c r="R47" s="508"/>
      <c r="S47" s="508"/>
      <c r="T47" s="3">
        <v>1.037841796875</v>
      </c>
      <c r="U47" s="508">
        <v>6.6913809776306152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13.469500541687012</v>
      </c>
      <c r="AF47" s="551"/>
      <c r="AG47" s="551"/>
      <c r="AH47" s="551">
        <v>13.469500541687012</v>
      </c>
      <c r="AI47" s="551"/>
      <c r="AJ47" s="551"/>
      <c r="AK47" s="5">
        <v>0.78271267647743226</v>
      </c>
      <c r="AL47" s="508">
        <v>24</v>
      </c>
      <c r="AM47" s="508"/>
      <c r="AN47" s="508"/>
      <c r="AO47" s="508"/>
      <c r="AP47" s="551">
        <v>35.531002044677734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102.218017578125</v>
      </c>
      <c r="F48" s="553"/>
      <c r="G48" s="553"/>
      <c r="H48" s="553"/>
      <c r="I48" s="553">
        <v>57.566196441650391</v>
      </c>
      <c r="J48" s="553"/>
      <c r="K48" s="508">
        <v>145.13618469238281</v>
      </c>
      <c r="L48" s="508"/>
      <c r="M48" s="508"/>
      <c r="N48" s="508">
        <v>144.16407775878906</v>
      </c>
      <c r="O48" s="508"/>
      <c r="P48" s="508"/>
      <c r="Q48" s="508"/>
      <c r="R48" s="508"/>
      <c r="S48" s="508"/>
      <c r="T48" s="3">
        <v>0.97210693359375</v>
      </c>
      <c r="U48" s="508">
        <v>6.4955110549926758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13.48900032043457</v>
      </c>
      <c r="AF48" s="551"/>
      <c r="AG48" s="551"/>
      <c r="AH48" s="551">
        <v>13.48900032043457</v>
      </c>
      <c r="AI48" s="551"/>
      <c r="AJ48" s="551"/>
      <c r="AK48" s="5">
        <v>0.78384580862045294</v>
      </c>
      <c r="AL48" s="508">
        <v>24</v>
      </c>
      <c r="AM48" s="508"/>
      <c r="AN48" s="508"/>
      <c r="AO48" s="508"/>
      <c r="AP48" s="551">
        <v>37.447002410888672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101.86703491210937</v>
      </c>
      <c r="F49" s="553"/>
      <c r="G49" s="553"/>
      <c r="H49" s="553"/>
      <c r="I49" s="553">
        <v>57.522422790527344</v>
      </c>
      <c r="J49" s="553"/>
      <c r="K49" s="508">
        <v>153.40196228027344</v>
      </c>
      <c r="L49" s="508"/>
      <c r="M49" s="508"/>
      <c r="N49" s="508">
        <v>152.3458251953125</v>
      </c>
      <c r="O49" s="508"/>
      <c r="P49" s="508"/>
      <c r="Q49" s="508"/>
      <c r="R49" s="508"/>
      <c r="S49" s="508"/>
      <c r="T49" s="3">
        <v>1.0561370849609375</v>
      </c>
      <c r="U49" s="508">
        <v>6.8190217018127441</v>
      </c>
      <c r="V49" s="508"/>
      <c r="W49" s="508"/>
      <c r="X49" s="508"/>
      <c r="Y49" s="508">
        <v>23.999444961547852</v>
      </c>
      <c r="Z49" s="508"/>
      <c r="AA49" s="508"/>
      <c r="AB49" s="508"/>
      <c r="AC49" s="508"/>
      <c r="AD49" s="508"/>
      <c r="AE49" s="551">
        <v>16.0260009765625</v>
      </c>
      <c r="AF49" s="551"/>
      <c r="AG49" s="551"/>
      <c r="AH49" s="551">
        <v>16.0260009765625</v>
      </c>
      <c r="AI49" s="551"/>
      <c r="AJ49" s="551"/>
      <c r="AK49" s="5">
        <v>0.93127091674804685</v>
      </c>
      <c r="AL49" s="508">
        <v>23.999444961547852</v>
      </c>
      <c r="AM49" s="508"/>
      <c r="AN49" s="508"/>
      <c r="AO49" s="508"/>
      <c r="AP49" s="551">
        <v>43.159004211425781</v>
      </c>
      <c r="AQ49" s="551"/>
      <c r="AR49" s="551"/>
      <c r="AS49" s="551"/>
      <c r="AT49" s="551"/>
      <c r="AU49" s="508">
        <v>23.999444961547852</v>
      </c>
      <c r="AV49" s="508"/>
    </row>
    <row r="50" spans="2:48" ht="14.25" customHeight="1">
      <c r="B50" s="514" t="s">
        <v>128</v>
      </c>
      <c r="C50" s="514"/>
      <c r="D50" s="514"/>
      <c r="E50" s="553">
        <v>101.08975982666016</v>
      </c>
      <c r="F50" s="553"/>
      <c r="G50" s="553"/>
      <c r="H50" s="553"/>
      <c r="I50" s="553">
        <v>57.764289855957031</v>
      </c>
      <c r="J50" s="553"/>
      <c r="K50" s="508">
        <v>152.74102783203125</v>
      </c>
      <c r="L50" s="508"/>
      <c r="M50" s="508"/>
      <c r="N50" s="508">
        <v>151.69670104980469</v>
      </c>
      <c r="O50" s="508"/>
      <c r="P50" s="508"/>
      <c r="Q50" s="508"/>
      <c r="R50" s="508"/>
      <c r="S50" s="508"/>
      <c r="T50" s="3">
        <v>1.0443267822265625</v>
      </c>
      <c r="U50" s="508">
        <v>6.6381626129150391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12.269501686096191</v>
      </c>
      <c r="AF50" s="551"/>
      <c r="AG50" s="551"/>
      <c r="AH50" s="551">
        <v>12.269501686096191</v>
      </c>
      <c r="AI50" s="551"/>
      <c r="AJ50" s="551"/>
      <c r="AK50" s="5">
        <v>0.71298074297904968</v>
      </c>
      <c r="AL50" s="508">
        <v>24</v>
      </c>
      <c r="AM50" s="508"/>
      <c r="AN50" s="508"/>
      <c r="AO50" s="508"/>
      <c r="AP50" s="551">
        <v>34.747001647949219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101.65055847167969</v>
      </c>
      <c r="F51" s="553"/>
      <c r="G51" s="553"/>
      <c r="H51" s="553"/>
      <c r="I51" s="553">
        <v>57.894325256347656</v>
      </c>
      <c r="J51" s="553"/>
      <c r="K51" s="508">
        <v>148.26878356933594</v>
      </c>
      <c r="L51" s="508"/>
      <c r="M51" s="508"/>
      <c r="N51" s="508">
        <v>147.27262878417969</v>
      </c>
      <c r="O51" s="508"/>
      <c r="P51" s="508"/>
      <c r="Q51" s="508"/>
      <c r="R51" s="508"/>
      <c r="S51" s="508"/>
      <c r="T51" s="3">
        <v>0.99615478515625</v>
      </c>
      <c r="U51" s="508">
        <v>6.4950437545776367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12.791500091552734</v>
      </c>
      <c r="AF51" s="551"/>
      <c r="AG51" s="551"/>
      <c r="AH51" s="551">
        <v>12.791500091552734</v>
      </c>
      <c r="AI51" s="551"/>
      <c r="AJ51" s="551"/>
      <c r="AK51" s="5">
        <v>0.74331407032012942</v>
      </c>
      <c r="AL51" s="508">
        <v>24</v>
      </c>
      <c r="AM51" s="508"/>
      <c r="AN51" s="508"/>
      <c r="AO51" s="508"/>
      <c r="AP51" s="551">
        <v>33.458999633789062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73.627861022949219</v>
      </c>
      <c r="F52" s="553"/>
      <c r="G52" s="553"/>
      <c r="H52" s="553"/>
      <c r="I52" s="553">
        <v>45.999496459960938</v>
      </c>
      <c r="J52" s="553"/>
      <c r="K52" s="508">
        <v>133.33354187011719</v>
      </c>
      <c r="L52" s="508"/>
      <c r="M52" s="508"/>
      <c r="N52" s="508">
        <v>132.9320068359375</v>
      </c>
      <c r="O52" s="508"/>
      <c r="P52" s="508"/>
      <c r="Q52" s="508"/>
      <c r="R52" s="508"/>
      <c r="S52" s="508"/>
      <c r="T52" s="3">
        <v>0.4015350341796875</v>
      </c>
      <c r="U52" s="508">
        <v>3.74161696434021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13.817001342773437</v>
      </c>
      <c r="AF52" s="551"/>
      <c r="AG52" s="551"/>
      <c r="AH52" s="551">
        <v>13.817001342773437</v>
      </c>
      <c r="AI52" s="551"/>
      <c r="AJ52" s="551"/>
      <c r="AK52" s="5">
        <v>0.80290594802856452</v>
      </c>
      <c r="AL52" s="508">
        <v>24</v>
      </c>
      <c r="AM52" s="508"/>
      <c r="AN52" s="508"/>
      <c r="AO52" s="508"/>
      <c r="AP52" s="551">
        <v>34.761001586914062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77.96978759765625</v>
      </c>
      <c r="F53" s="553"/>
      <c r="G53" s="553"/>
      <c r="H53" s="553"/>
      <c r="I53" s="553">
        <v>48.790786743164063</v>
      </c>
      <c r="J53" s="553"/>
      <c r="K53" s="508">
        <v>155.05606079101562</v>
      </c>
      <c r="L53" s="508"/>
      <c r="M53" s="508"/>
      <c r="N53" s="508">
        <v>155.02644348144531</v>
      </c>
      <c r="O53" s="508"/>
      <c r="P53" s="508"/>
      <c r="Q53" s="508"/>
      <c r="R53" s="508"/>
      <c r="S53" s="508"/>
      <c r="T53" s="3">
        <v>2.96173095703125E-2</v>
      </c>
      <c r="U53" s="508">
        <v>4.4411449432373047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13.277000427246094</v>
      </c>
      <c r="AF53" s="551"/>
      <c r="AG53" s="551"/>
      <c r="AH53" s="551">
        <v>13.277000427246094</v>
      </c>
      <c r="AI53" s="551"/>
      <c r="AJ53" s="551"/>
      <c r="AK53" s="5">
        <v>0.77152649482727054</v>
      </c>
      <c r="AL53" s="508">
        <v>24</v>
      </c>
      <c r="AM53" s="508"/>
      <c r="AN53" s="508"/>
      <c r="AO53" s="508"/>
      <c r="AP53" s="551">
        <v>35.141998291015625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89.231730143229171</v>
      </c>
      <c r="F54" s="552"/>
      <c r="G54" s="552"/>
      <c r="H54" s="552"/>
      <c r="I54" s="552">
        <v>53.13627815246582</v>
      </c>
      <c r="J54" s="552"/>
      <c r="K54" s="501">
        <v>4605.3688964843723</v>
      </c>
      <c r="L54" s="501"/>
      <c r="M54" s="501"/>
      <c r="N54" s="501">
        <v>4590.769729614256</v>
      </c>
      <c r="O54" s="501"/>
      <c r="P54" s="501"/>
      <c r="Q54" s="501"/>
      <c r="R54" s="501"/>
      <c r="S54" s="501"/>
      <c r="T54" s="4">
        <v>14.599166870117191</v>
      </c>
      <c r="U54" s="501">
        <v>165.50999993085861</v>
      </c>
      <c r="V54" s="501"/>
      <c r="W54" s="501"/>
      <c r="X54" s="501"/>
      <c r="Y54" s="500">
        <v>719.99611091613758</v>
      </c>
      <c r="Z54" s="500"/>
      <c r="AA54" s="500"/>
      <c r="AB54" s="500"/>
      <c r="AC54" s="500"/>
      <c r="AD54" s="500"/>
      <c r="AE54" s="501">
        <v>407.96301960945129</v>
      </c>
      <c r="AF54" s="501"/>
      <c r="AG54" s="501"/>
      <c r="AH54" s="501">
        <v>407.96301960945129</v>
      </c>
      <c r="AI54" s="501"/>
      <c r="AJ54" s="501"/>
      <c r="AK54" s="4">
        <v>23.706731388158801</v>
      </c>
      <c r="AL54" s="500">
        <v>719.99611091613758</v>
      </c>
      <c r="AM54" s="500"/>
      <c r="AN54" s="500"/>
      <c r="AO54" s="500"/>
      <c r="AP54" s="501">
        <v>1107.0370597839355</v>
      </c>
      <c r="AQ54" s="501"/>
      <c r="AR54" s="501"/>
      <c r="AS54" s="501"/>
      <c r="AT54" s="501"/>
      <c r="AU54" s="500">
        <v>719.99611091613758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237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226837.83636951447</v>
      </c>
      <c r="G60" s="484"/>
      <c r="H60" s="484"/>
      <c r="I60" s="484"/>
      <c r="J60" s="484"/>
      <c r="K60" s="484"/>
      <c r="L60" s="484">
        <v>231210.29242324829</v>
      </c>
      <c r="M60" s="484"/>
      <c r="N60" s="484"/>
      <c r="O60" s="484"/>
      <c r="P60" s="484">
        <v>5139.3503140807152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19487.332900762558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47214.56122136116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222232.46743583679</v>
      </c>
      <c r="G61" s="484"/>
      <c r="H61" s="484"/>
      <c r="I61" s="484"/>
      <c r="J61" s="484"/>
      <c r="K61" s="484"/>
      <c r="L61" s="484">
        <v>226619.52267742157</v>
      </c>
      <c r="M61" s="484"/>
      <c r="N61" s="484"/>
      <c r="O61" s="484"/>
      <c r="P61" s="484">
        <v>4973.8403141498566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19079.369881153107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46107.524170875549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4605.3689336776733</v>
      </c>
      <c r="G62" s="484"/>
      <c r="H62" s="484"/>
      <c r="I62" s="484"/>
      <c r="J62" s="484"/>
      <c r="K62" s="484"/>
      <c r="L62" s="484">
        <v>4590.7697458267212</v>
      </c>
      <c r="M62" s="484"/>
      <c r="N62" s="484"/>
      <c r="O62" s="484"/>
      <c r="P62" s="484">
        <v>165.50999993085861</v>
      </c>
      <c r="Q62" s="484"/>
      <c r="R62" s="484"/>
      <c r="S62" s="484"/>
      <c r="T62" s="484"/>
      <c r="U62" s="484"/>
      <c r="V62" s="484"/>
      <c r="W62" s="489">
        <v>719.99611091613758</v>
      </c>
      <c r="X62" s="489"/>
      <c r="Y62" s="489"/>
      <c r="Z62" s="489"/>
      <c r="AA62" s="489"/>
      <c r="AB62" s="489"/>
      <c r="AC62" s="489"/>
      <c r="AD62" s="489"/>
      <c r="AE62" s="489"/>
      <c r="AF62" s="484">
        <v>407.96301960945129</v>
      </c>
      <c r="AG62" s="484"/>
      <c r="AH62" s="484"/>
      <c r="AI62" s="484">
        <v>23.706731388158801</v>
      </c>
      <c r="AJ62" s="484"/>
      <c r="AK62" s="484"/>
      <c r="AL62" s="484"/>
      <c r="AM62" s="484"/>
      <c r="AN62" s="486">
        <v>719.9921875</v>
      </c>
      <c r="AO62" s="486"/>
      <c r="AP62" s="486"/>
      <c r="AQ62" s="484">
        <v>1107.037050485611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165.50999993085861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23.706731069505217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141.80326886135339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407.96301960945129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1107.037050485611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19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97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45913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98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99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97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100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85.504302978515625</v>
      </c>
      <c r="F24" s="553"/>
      <c r="G24" s="553"/>
      <c r="H24" s="553"/>
      <c r="I24" s="553">
        <v>48.151832580566406</v>
      </c>
      <c r="J24" s="553"/>
      <c r="K24" s="508">
        <v>149.38046264648437</v>
      </c>
      <c r="L24" s="508"/>
      <c r="M24" s="508"/>
      <c r="N24" s="508">
        <v>147.4927978515625</v>
      </c>
      <c r="O24" s="508"/>
      <c r="P24" s="508"/>
      <c r="Q24" s="508"/>
      <c r="R24" s="508"/>
      <c r="S24" s="508"/>
      <c r="T24" s="3">
        <v>1.887664794921875</v>
      </c>
      <c r="U24" s="508">
        <v>5.6857094764709473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13.606498718261719</v>
      </c>
      <c r="AF24" s="551"/>
      <c r="AG24" s="551"/>
      <c r="AH24" s="551">
        <v>13.606498718261719</v>
      </c>
      <c r="AI24" s="551"/>
      <c r="AJ24" s="551"/>
      <c r="AK24" s="5">
        <v>0.79067364051818845</v>
      </c>
      <c r="AL24" s="508">
        <v>24</v>
      </c>
      <c r="AM24" s="508"/>
      <c r="AN24" s="508"/>
      <c r="AO24" s="508"/>
      <c r="AP24" s="551">
        <v>44.05499267578125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81.738059997558594</v>
      </c>
      <c r="F25" s="553"/>
      <c r="G25" s="553"/>
      <c r="H25" s="553"/>
      <c r="I25" s="553">
        <v>46.49224853515625</v>
      </c>
      <c r="J25" s="553"/>
      <c r="K25" s="508">
        <v>137.71119689941406</v>
      </c>
      <c r="L25" s="508"/>
      <c r="M25" s="508"/>
      <c r="N25" s="508">
        <v>133.33317565917969</v>
      </c>
      <c r="O25" s="508"/>
      <c r="P25" s="508"/>
      <c r="Q25" s="508"/>
      <c r="R25" s="508"/>
      <c r="S25" s="508"/>
      <c r="T25" s="3">
        <v>4.378021240234375</v>
      </c>
      <c r="U25" s="508">
        <v>5.06768798828125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12.502498626708984</v>
      </c>
      <c r="AF25" s="551"/>
      <c r="AG25" s="551"/>
      <c r="AH25" s="551">
        <v>12.502498626708984</v>
      </c>
      <c r="AI25" s="551"/>
      <c r="AJ25" s="551"/>
      <c r="AK25" s="5">
        <v>0.7265201951980591</v>
      </c>
      <c r="AL25" s="508">
        <v>24</v>
      </c>
      <c r="AM25" s="508"/>
      <c r="AN25" s="508"/>
      <c r="AO25" s="508"/>
      <c r="AP25" s="551">
        <v>43.542495727539063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70.37322998046875</v>
      </c>
      <c r="F26" s="553"/>
      <c r="G26" s="553"/>
      <c r="H26" s="553"/>
      <c r="I26" s="553">
        <v>44.718177795410156</v>
      </c>
      <c r="J26" s="553"/>
      <c r="K26" s="508">
        <v>166.17568969726562</v>
      </c>
      <c r="L26" s="508"/>
      <c r="M26" s="508"/>
      <c r="N26" s="508">
        <v>165.80679321289062</v>
      </c>
      <c r="O26" s="508"/>
      <c r="P26" s="508"/>
      <c r="Q26" s="508"/>
      <c r="R26" s="508"/>
      <c r="S26" s="508"/>
      <c r="T26" s="3">
        <v>0.368896484375</v>
      </c>
      <c r="U26" s="508">
        <v>4.2913026809692383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13.704999923706055</v>
      </c>
      <c r="AF26" s="551"/>
      <c r="AG26" s="551"/>
      <c r="AH26" s="551">
        <v>13.704999923706055</v>
      </c>
      <c r="AI26" s="551"/>
      <c r="AJ26" s="551"/>
      <c r="AK26" s="5">
        <v>0.79639754556655884</v>
      </c>
      <c r="AL26" s="508">
        <v>24</v>
      </c>
      <c r="AM26" s="508"/>
      <c r="AN26" s="508"/>
      <c r="AO26" s="508"/>
      <c r="AP26" s="551">
        <v>46.943996429443359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71.866798400878906</v>
      </c>
      <c r="F27" s="553"/>
      <c r="G27" s="553"/>
      <c r="H27" s="553"/>
      <c r="I27" s="553">
        <v>43.588764190673828</v>
      </c>
      <c r="J27" s="553"/>
      <c r="K27" s="508">
        <v>158.7852783203125</v>
      </c>
      <c r="L27" s="508"/>
      <c r="M27" s="508"/>
      <c r="N27" s="508">
        <v>159.15287780761719</v>
      </c>
      <c r="O27" s="508"/>
      <c r="P27" s="508"/>
      <c r="Q27" s="508"/>
      <c r="R27" s="508"/>
      <c r="S27" s="508"/>
      <c r="T27" s="3">
        <v>-0.3675994873046875</v>
      </c>
      <c r="U27" s="508">
        <v>4.4852838516235352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14.836498260498047</v>
      </c>
      <c r="AF27" s="551"/>
      <c r="AG27" s="551"/>
      <c r="AH27" s="551">
        <v>14.836498260498047</v>
      </c>
      <c r="AI27" s="551"/>
      <c r="AJ27" s="551"/>
      <c r="AK27" s="5">
        <v>0.86214891391754156</v>
      </c>
      <c r="AL27" s="508">
        <v>24</v>
      </c>
      <c r="AM27" s="508"/>
      <c r="AN27" s="508"/>
      <c r="AO27" s="508"/>
      <c r="AP27" s="551">
        <v>50.509998321533203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76.13238525390625</v>
      </c>
      <c r="F28" s="553"/>
      <c r="G28" s="553"/>
      <c r="H28" s="553"/>
      <c r="I28" s="553">
        <v>44.47003173828125</v>
      </c>
      <c r="J28" s="553"/>
      <c r="K28" s="508">
        <v>152.52711486816406</v>
      </c>
      <c r="L28" s="508"/>
      <c r="M28" s="508"/>
      <c r="N28" s="508">
        <v>151.69786071777344</v>
      </c>
      <c r="O28" s="508"/>
      <c r="P28" s="508"/>
      <c r="Q28" s="508"/>
      <c r="R28" s="508"/>
      <c r="S28" s="508"/>
      <c r="T28" s="3">
        <v>0.829254150390625</v>
      </c>
      <c r="U28" s="508">
        <v>4.8784222602844238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17.131500244140625</v>
      </c>
      <c r="AF28" s="551"/>
      <c r="AG28" s="551"/>
      <c r="AH28" s="551">
        <v>17.131500244140625</v>
      </c>
      <c r="AI28" s="551"/>
      <c r="AJ28" s="551"/>
      <c r="AK28" s="5">
        <v>0.99551147918701177</v>
      </c>
      <c r="AL28" s="508">
        <v>24</v>
      </c>
      <c r="AM28" s="508"/>
      <c r="AN28" s="508"/>
      <c r="AO28" s="508"/>
      <c r="AP28" s="551">
        <v>54.985992431640625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76.856887817382813</v>
      </c>
      <c r="F29" s="553"/>
      <c r="G29" s="553"/>
      <c r="H29" s="553"/>
      <c r="I29" s="553">
        <v>46.251369476318359</v>
      </c>
      <c r="J29" s="553"/>
      <c r="K29" s="508">
        <v>147.73042297363281</v>
      </c>
      <c r="L29" s="508"/>
      <c r="M29" s="508"/>
      <c r="N29" s="508">
        <v>145.46168518066406</v>
      </c>
      <c r="O29" s="508"/>
      <c r="P29" s="508"/>
      <c r="Q29" s="508"/>
      <c r="R29" s="508"/>
      <c r="S29" s="508"/>
      <c r="T29" s="3">
        <v>2.26873779296875</v>
      </c>
      <c r="U29" s="508">
        <v>4.6392107009887695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13.417999267578125</v>
      </c>
      <c r="AF29" s="551"/>
      <c r="AG29" s="551"/>
      <c r="AH29" s="551">
        <v>13.417999267578125</v>
      </c>
      <c r="AI29" s="551"/>
      <c r="AJ29" s="551"/>
      <c r="AK29" s="5">
        <v>0.77971993743896484</v>
      </c>
      <c r="AL29" s="508">
        <v>24</v>
      </c>
      <c r="AM29" s="508"/>
      <c r="AN29" s="508"/>
      <c r="AO29" s="508"/>
      <c r="AP29" s="551">
        <v>46.623001098632812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80.240715026855469</v>
      </c>
      <c r="F30" s="553"/>
      <c r="G30" s="553"/>
      <c r="H30" s="553"/>
      <c r="I30" s="553">
        <v>47.203865051269531</v>
      </c>
      <c r="J30" s="553"/>
      <c r="K30" s="508">
        <v>153.62049865722656</v>
      </c>
      <c r="L30" s="508"/>
      <c r="M30" s="508"/>
      <c r="N30" s="508">
        <v>152.90780639648437</v>
      </c>
      <c r="O30" s="508"/>
      <c r="P30" s="508"/>
      <c r="Q30" s="508"/>
      <c r="R30" s="508"/>
      <c r="S30" s="508"/>
      <c r="T30" s="3">
        <v>0.7126922607421875</v>
      </c>
      <c r="U30" s="508">
        <v>5.1230812072753906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14.71150016784668</v>
      </c>
      <c r="AF30" s="551"/>
      <c r="AG30" s="551"/>
      <c r="AH30" s="551">
        <v>14.71150016784668</v>
      </c>
      <c r="AI30" s="551"/>
      <c r="AJ30" s="551"/>
      <c r="AK30" s="5">
        <v>0.85488527475357057</v>
      </c>
      <c r="AL30" s="508">
        <v>24</v>
      </c>
      <c r="AM30" s="508"/>
      <c r="AN30" s="508"/>
      <c r="AO30" s="508"/>
      <c r="AP30" s="551">
        <v>46.893997192382813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80.852340698242188</v>
      </c>
      <c r="F31" s="553"/>
      <c r="G31" s="553"/>
      <c r="H31" s="553"/>
      <c r="I31" s="553">
        <v>46.211494445800781</v>
      </c>
      <c r="J31" s="553"/>
      <c r="K31" s="508">
        <v>155.14910888671875</v>
      </c>
      <c r="L31" s="508"/>
      <c r="M31" s="508"/>
      <c r="N31" s="508">
        <v>154.39018249511719</v>
      </c>
      <c r="O31" s="508"/>
      <c r="P31" s="508"/>
      <c r="Q31" s="508"/>
      <c r="R31" s="508"/>
      <c r="S31" s="508"/>
      <c r="T31" s="3">
        <v>0.7589263916015625</v>
      </c>
      <c r="U31" s="508">
        <v>5.4231863021850586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15.485498428344727</v>
      </c>
      <c r="AF31" s="551"/>
      <c r="AG31" s="551"/>
      <c r="AH31" s="551">
        <v>15.485498428344727</v>
      </c>
      <c r="AI31" s="551"/>
      <c r="AJ31" s="551"/>
      <c r="AK31" s="5">
        <v>0.89986231367111214</v>
      </c>
      <c r="AL31" s="508">
        <v>24</v>
      </c>
      <c r="AM31" s="508"/>
      <c r="AN31" s="508"/>
      <c r="AO31" s="508"/>
      <c r="AP31" s="551">
        <v>47.621498107910156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79.519912719726563</v>
      </c>
      <c r="F32" s="553"/>
      <c r="G32" s="553"/>
      <c r="H32" s="553"/>
      <c r="I32" s="553">
        <v>46.660114288330078</v>
      </c>
      <c r="J32" s="553"/>
      <c r="K32" s="508">
        <v>149.26934814453125</v>
      </c>
      <c r="L32" s="508"/>
      <c r="M32" s="508"/>
      <c r="N32" s="508">
        <v>146.36936950683594</v>
      </c>
      <c r="O32" s="508"/>
      <c r="P32" s="508"/>
      <c r="Q32" s="508"/>
      <c r="R32" s="508"/>
      <c r="S32" s="508"/>
      <c r="T32" s="3">
        <v>2.8999786376953125</v>
      </c>
      <c r="U32" s="508">
        <v>5.0532197952270508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14.289499282836914</v>
      </c>
      <c r="AF32" s="551"/>
      <c r="AG32" s="551"/>
      <c r="AH32" s="551">
        <v>14.289499282836914</v>
      </c>
      <c r="AI32" s="551"/>
      <c r="AJ32" s="551"/>
      <c r="AK32" s="5">
        <v>0.83036280332565315</v>
      </c>
      <c r="AL32" s="508">
        <v>24</v>
      </c>
      <c r="AM32" s="508"/>
      <c r="AN32" s="508"/>
      <c r="AO32" s="508"/>
      <c r="AP32" s="551">
        <v>47.215999603271484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73.153793334960937</v>
      </c>
      <c r="F33" s="553"/>
      <c r="G33" s="553"/>
      <c r="H33" s="553"/>
      <c r="I33" s="553">
        <v>44.478282928466797</v>
      </c>
      <c r="J33" s="553"/>
      <c r="K33" s="508">
        <v>149.01707458496094</v>
      </c>
      <c r="L33" s="508"/>
      <c r="M33" s="508"/>
      <c r="N33" s="508">
        <v>147.17196655273438</v>
      </c>
      <c r="O33" s="508"/>
      <c r="P33" s="508"/>
      <c r="Q33" s="508"/>
      <c r="R33" s="508"/>
      <c r="S33" s="508"/>
      <c r="T33" s="3">
        <v>1.8451080322265625</v>
      </c>
      <c r="U33" s="508">
        <v>4.3662662506103516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13.757999420166016</v>
      </c>
      <c r="AF33" s="551"/>
      <c r="AG33" s="551"/>
      <c r="AH33" s="551">
        <v>13.757999420166016</v>
      </c>
      <c r="AI33" s="551"/>
      <c r="AJ33" s="551"/>
      <c r="AK33" s="5">
        <v>0.79947734630584721</v>
      </c>
      <c r="AL33" s="508">
        <v>24</v>
      </c>
      <c r="AM33" s="508"/>
      <c r="AN33" s="508"/>
      <c r="AO33" s="508"/>
      <c r="AP33" s="551">
        <v>46.055496215820313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73.960731506347656</v>
      </c>
      <c r="F34" s="553"/>
      <c r="G34" s="553"/>
      <c r="H34" s="553"/>
      <c r="I34" s="553">
        <v>44.455680847167969</v>
      </c>
      <c r="J34" s="553"/>
      <c r="K34" s="508">
        <v>160.70164489746094</v>
      </c>
      <c r="L34" s="508"/>
      <c r="M34" s="508"/>
      <c r="N34" s="508">
        <v>160.55740356445312</v>
      </c>
      <c r="O34" s="508"/>
      <c r="P34" s="508"/>
      <c r="Q34" s="508"/>
      <c r="R34" s="508"/>
      <c r="S34" s="508"/>
      <c r="T34" s="3">
        <v>0.1442413330078125</v>
      </c>
      <c r="U34" s="508">
        <v>4.7598881721496582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14.579999923706055</v>
      </c>
      <c r="AF34" s="551"/>
      <c r="AG34" s="551"/>
      <c r="AH34" s="551">
        <v>14.579999923706055</v>
      </c>
      <c r="AI34" s="551"/>
      <c r="AJ34" s="551"/>
      <c r="AK34" s="5">
        <v>0.84724379556655882</v>
      </c>
      <c r="AL34" s="508">
        <v>24</v>
      </c>
      <c r="AM34" s="508"/>
      <c r="AN34" s="508"/>
      <c r="AO34" s="508"/>
      <c r="AP34" s="551">
        <v>48.998500823974609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75.101417541503906</v>
      </c>
      <c r="F35" s="553"/>
      <c r="G35" s="553"/>
      <c r="H35" s="553"/>
      <c r="I35" s="553">
        <v>43.938163757324219</v>
      </c>
      <c r="J35" s="553"/>
      <c r="K35" s="508">
        <v>146.66525268554687</v>
      </c>
      <c r="L35" s="508"/>
      <c r="M35" s="508"/>
      <c r="N35" s="508">
        <v>145.18254089355469</v>
      </c>
      <c r="O35" s="508"/>
      <c r="P35" s="508"/>
      <c r="Q35" s="508"/>
      <c r="R35" s="508"/>
      <c r="S35" s="508"/>
      <c r="T35" s="3">
        <v>1.4827117919921875</v>
      </c>
      <c r="U35" s="508">
        <v>4.6471433639526367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16.789999008178711</v>
      </c>
      <c r="AF35" s="551"/>
      <c r="AG35" s="551"/>
      <c r="AH35" s="551">
        <v>16.789999008178711</v>
      </c>
      <c r="AI35" s="551"/>
      <c r="AJ35" s="551"/>
      <c r="AK35" s="5">
        <v>0.97566684236526491</v>
      </c>
      <c r="AL35" s="508">
        <v>24</v>
      </c>
      <c r="AM35" s="508"/>
      <c r="AN35" s="508"/>
      <c r="AO35" s="508"/>
      <c r="AP35" s="551">
        <v>53.312995910644531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83.197334289550781</v>
      </c>
      <c r="F36" s="553"/>
      <c r="G36" s="553"/>
      <c r="H36" s="553"/>
      <c r="I36" s="553">
        <v>46.631580352783203</v>
      </c>
      <c r="J36" s="553"/>
      <c r="K36" s="508">
        <v>146.84437561035156</v>
      </c>
      <c r="L36" s="508"/>
      <c r="M36" s="508"/>
      <c r="N36" s="508">
        <v>144.94917297363281</v>
      </c>
      <c r="O36" s="508"/>
      <c r="P36" s="508"/>
      <c r="Q36" s="508"/>
      <c r="R36" s="508"/>
      <c r="S36" s="508"/>
      <c r="T36" s="3">
        <v>1.89520263671875</v>
      </c>
      <c r="U36" s="508">
        <v>5.4643039703369141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15.312999725341797</v>
      </c>
      <c r="AF36" s="551"/>
      <c r="AG36" s="551"/>
      <c r="AH36" s="551">
        <v>15.312999725341797</v>
      </c>
      <c r="AI36" s="551"/>
      <c r="AJ36" s="551"/>
      <c r="AK36" s="5">
        <v>0.88983841403961184</v>
      </c>
      <c r="AL36" s="508">
        <v>24</v>
      </c>
      <c r="AM36" s="508"/>
      <c r="AN36" s="508"/>
      <c r="AO36" s="508"/>
      <c r="AP36" s="551">
        <v>47.418498992919922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94.945724487304688</v>
      </c>
      <c r="F37" s="553"/>
      <c r="G37" s="553"/>
      <c r="H37" s="553"/>
      <c r="I37" s="553">
        <v>48.293785095214844</v>
      </c>
      <c r="J37" s="553"/>
      <c r="K37" s="508">
        <v>125.83740997314453</v>
      </c>
      <c r="L37" s="508"/>
      <c r="M37" s="508"/>
      <c r="N37" s="508">
        <v>120.14167785644531</v>
      </c>
      <c r="O37" s="508"/>
      <c r="P37" s="508"/>
      <c r="Q37" s="508"/>
      <c r="R37" s="508"/>
      <c r="S37" s="508"/>
      <c r="T37" s="3">
        <v>5.6957321166992188</v>
      </c>
      <c r="U37" s="508">
        <v>6.1622028350830078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14.408498764038086</v>
      </c>
      <c r="AF37" s="551"/>
      <c r="AG37" s="551"/>
      <c r="AH37" s="551">
        <v>14.408498764038086</v>
      </c>
      <c r="AI37" s="551"/>
      <c r="AJ37" s="551"/>
      <c r="AK37" s="5">
        <v>0.83727786317825326</v>
      </c>
      <c r="AL37" s="508">
        <v>24</v>
      </c>
      <c r="AM37" s="508"/>
      <c r="AN37" s="508"/>
      <c r="AO37" s="508"/>
      <c r="AP37" s="551">
        <v>45.342998504638672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90.496994018554688</v>
      </c>
      <c r="F38" s="553"/>
      <c r="G38" s="553"/>
      <c r="H38" s="553"/>
      <c r="I38" s="553">
        <v>46.894832611083984</v>
      </c>
      <c r="J38" s="553"/>
      <c r="K38" s="508">
        <v>127.82759094238281</v>
      </c>
      <c r="L38" s="508"/>
      <c r="M38" s="508"/>
      <c r="N38" s="508">
        <v>122.16068267822266</v>
      </c>
      <c r="O38" s="508"/>
      <c r="P38" s="508"/>
      <c r="Q38" s="508"/>
      <c r="R38" s="508"/>
      <c r="S38" s="508"/>
      <c r="T38" s="3">
        <v>5.6669082641601562</v>
      </c>
      <c r="U38" s="508">
        <v>5.8523006439208984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15.665998458862305</v>
      </c>
      <c r="AF38" s="551"/>
      <c r="AG38" s="551"/>
      <c r="AH38" s="551">
        <v>15.665998458862305</v>
      </c>
      <c r="AI38" s="551"/>
      <c r="AJ38" s="551"/>
      <c r="AK38" s="5">
        <v>0.91035117044448854</v>
      </c>
      <c r="AL38" s="508">
        <v>24</v>
      </c>
      <c r="AM38" s="508"/>
      <c r="AN38" s="508"/>
      <c r="AO38" s="508"/>
      <c r="AP38" s="551">
        <v>48.349994659423828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100.20301055908203</v>
      </c>
      <c r="F39" s="553"/>
      <c r="G39" s="553"/>
      <c r="H39" s="553"/>
      <c r="I39" s="553">
        <v>50.982929229736328</v>
      </c>
      <c r="J39" s="553"/>
      <c r="K39" s="508">
        <v>143.63249206542969</v>
      </c>
      <c r="L39" s="508"/>
      <c r="M39" s="508"/>
      <c r="N39" s="508">
        <v>142.00186157226562</v>
      </c>
      <c r="O39" s="508"/>
      <c r="P39" s="508"/>
      <c r="Q39" s="508"/>
      <c r="R39" s="508"/>
      <c r="S39" s="508"/>
      <c r="T39" s="3">
        <v>1.6306304931640625</v>
      </c>
      <c r="U39" s="508">
        <v>7.1747889518737793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14.692499160766602</v>
      </c>
      <c r="AF39" s="551"/>
      <c r="AG39" s="551"/>
      <c r="AH39" s="551">
        <v>14.692499160766602</v>
      </c>
      <c r="AI39" s="551"/>
      <c r="AJ39" s="551"/>
      <c r="AK39" s="5">
        <v>0.85378112623214719</v>
      </c>
      <c r="AL39" s="508">
        <v>24</v>
      </c>
      <c r="AM39" s="508"/>
      <c r="AN39" s="508"/>
      <c r="AO39" s="508"/>
      <c r="AP39" s="551">
        <v>45.443492889404297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100.79998779296875</v>
      </c>
      <c r="F40" s="553"/>
      <c r="G40" s="553"/>
      <c r="H40" s="553"/>
      <c r="I40" s="553">
        <v>51.796863555908203</v>
      </c>
      <c r="J40" s="553"/>
      <c r="K40" s="508">
        <v>148.34999084472656</v>
      </c>
      <c r="L40" s="508"/>
      <c r="M40" s="508"/>
      <c r="N40" s="508">
        <v>147.10414123535156</v>
      </c>
      <c r="O40" s="508"/>
      <c r="P40" s="508"/>
      <c r="Q40" s="508"/>
      <c r="R40" s="508"/>
      <c r="S40" s="508"/>
      <c r="T40" s="3">
        <v>1.245849609375</v>
      </c>
      <c r="U40" s="508">
        <v>7.3577108383178711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13.779998779296875</v>
      </c>
      <c r="AF40" s="551"/>
      <c r="AG40" s="551"/>
      <c r="AH40" s="551">
        <v>13.779998779296875</v>
      </c>
      <c r="AI40" s="551"/>
      <c r="AJ40" s="551"/>
      <c r="AK40" s="5">
        <v>0.80075572906494141</v>
      </c>
      <c r="AL40" s="508">
        <v>24</v>
      </c>
      <c r="AM40" s="508"/>
      <c r="AN40" s="508"/>
      <c r="AO40" s="508"/>
      <c r="AP40" s="551">
        <v>43.834499359130859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102.11960601806641</v>
      </c>
      <c r="F41" s="553"/>
      <c r="G41" s="553"/>
      <c r="H41" s="553"/>
      <c r="I41" s="553">
        <v>50.628345489501953</v>
      </c>
      <c r="J41" s="553"/>
      <c r="K41" s="508">
        <v>148.88467407226562</v>
      </c>
      <c r="L41" s="508"/>
      <c r="M41" s="508"/>
      <c r="N41" s="508">
        <v>147.58746337890625</v>
      </c>
      <c r="O41" s="508"/>
      <c r="P41" s="508"/>
      <c r="Q41" s="508"/>
      <c r="R41" s="508"/>
      <c r="S41" s="508"/>
      <c r="T41" s="3">
        <v>1.297210693359375</v>
      </c>
      <c r="U41" s="508">
        <v>7.7564411163330078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15.729497909545898</v>
      </c>
      <c r="AF41" s="551"/>
      <c r="AG41" s="551"/>
      <c r="AH41" s="551">
        <v>15.729497909545898</v>
      </c>
      <c r="AI41" s="551"/>
      <c r="AJ41" s="551"/>
      <c r="AK41" s="5">
        <v>0.91404112352371214</v>
      </c>
      <c r="AL41" s="508">
        <v>24</v>
      </c>
      <c r="AM41" s="508"/>
      <c r="AN41" s="508"/>
      <c r="AO41" s="508"/>
      <c r="AP41" s="551">
        <v>48.717006683349609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102.73773193359375</v>
      </c>
      <c r="F42" s="553"/>
      <c r="G42" s="553"/>
      <c r="H42" s="553"/>
      <c r="I42" s="553">
        <v>51.063953399658203</v>
      </c>
      <c r="J42" s="553"/>
      <c r="K42" s="508">
        <v>152.64537048339844</v>
      </c>
      <c r="L42" s="508"/>
      <c r="M42" s="508"/>
      <c r="N42" s="508">
        <v>151.36090087890625</v>
      </c>
      <c r="O42" s="508"/>
      <c r="P42" s="508"/>
      <c r="Q42" s="508"/>
      <c r="R42" s="508"/>
      <c r="S42" s="508"/>
      <c r="T42" s="3">
        <v>1.2844696044921875</v>
      </c>
      <c r="U42" s="508">
        <v>7.9793558120727539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17.820497512817383</v>
      </c>
      <c r="AF42" s="551"/>
      <c r="AG42" s="551"/>
      <c r="AH42" s="551">
        <v>17.820497512817383</v>
      </c>
      <c r="AI42" s="551"/>
      <c r="AJ42" s="551"/>
      <c r="AK42" s="5">
        <v>1.0355491104698182</v>
      </c>
      <c r="AL42" s="508">
        <v>24</v>
      </c>
      <c r="AM42" s="508"/>
      <c r="AN42" s="508"/>
      <c r="AO42" s="508"/>
      <c r="AP42" s="551">
        <v>54.24749755859375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101.89836883544922</v>
      </c>
      <c r="F43" s="553"/>
      <c r="G43" s="553"/>
      <c r="H43" s="553"/>
      <c r="I43" s="553">
        <v>50.565078735351562</v>
      </c>
      <c r="J43" s="553"/>
      <c r="K43" s="508">
        <v>149.78277587890625</v>
      </c>
      <c r="L43" s="508"/>
      <c r="M43" s="508"/>
      <c r="N43" s="508">
        <v>148.44160461425781</v>
      </c>
      <c r="O43" s="508"/>
      <c r="P43" s="508"/>
      <c r="Q43" s="508"/>
      <c r="R43" s="508"/>
      <c r="S43" s="508"/>
      <c r="T43" s="3">
        <v>1.3411712646484375</v>
      </c>
      <c r="U43" s="508">
        <v>7.7814960479736328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16.756998062133789</v>
      </c>
      <c r="AF43" s="551"/>
      <c r="AG43" s="551"/>
      <c r="AH43" s="551">
        <v>16.756998062133789</v>
      </c>
      <c r="AI43" s="551"/>
      <c r="AJ43" s="551"/>
      <c r="AK43" s="5">
        <v>0.97374915739059453</v>
      </c>
      <c r="AL43" s="508">
        <v>24</v>
      </c>
      <c r="AM43" s="508"/>
      <c r="AN43" s="508"/>
      <c r="AO43" s="508"/>
      <c r="AP43" s="551">
        <v>49.406501770019531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101.19464874267578</v>
      </c>
      <c r="F44" s="553"/>
      <c r="G44" s="553"/>
      <c r="H44" s="553"/>
      <c r="I44" s="553">
        <v>50.646831512451172</v>
      </c>
      <c r="J44" s="553"/>
      <c r="K44" s="508">
        <v>149.5775146484375</v>
      </c>
      <c r="L44" s="508"/>
      <c r="M44" s="508"/>
      <c r="N44" s="508">
        <v>148.1981201171875</v>
      </c>
      <c r="O44" s="508"/>
      <c r="P44" s="508"/>
      <c r="Q44" s="508"/>
      <c r="R44" s="508"/>
      <c r="S44" s="508"/>
      <c r="T44" s="3">
        <v>1.37939453125</v>
      </c>
      <c r="U44" s="508">
        <v>7.6555061340332031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16.304998397827148</v>
      </c>
      <c r="AF44" s="551"/>
      <c r="AG44" s="551"/>
      <c r="AH44" s="551">
        <v>16.304998397827148</v>
      </c>
      <c r="AI44" s="551"/>
      <c r="AJ44" s="551"/>
      <c r="AK44" s="5">
        <v>0.94748345689773561</v>
      </c>
      <c r="AL44" s="508">
        <v>24</v>
      </c>
      <c r="AM44" s="508"/>
      <c r="AN44" s="508"/>
      <c r="AO44" s="508"/>
      <c r="AP44" s="551">
        <v>48.337997436523438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101.22685241699219</v>
      </c>
      <c r="F45" s="553"/>
      <c r="G45" s="553"/>
      <c r="H45" s="553"/>
      <c r="I45" s="553">
        <v>49.737339019775391</v>
      </c>
      <c r="J45" s="553"/>
      <c r="K45" s="508">
        <v>147.59841918945312</v>
      </c>
      <c r="L45" s="508"/>
      <c r="M45" s="508"/>
      <c r="N45" s="508">
        <v>146.14212036132812</v>
      </c>
      <c r="O45" s="508"/>
      <c r="P45" s="508"/>
      <c r="Q45" s="508"/>
      <c r="R45" s="508"/>
      <c r="S45" s="508"/>
      <c r="T45" s="3">
        <v>1.456298828125</v>
      </c>
      <c r="U45" s="508">
        <v>7.6956915855407715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15.14849853515625</v>
      </c>
      <c r="AF45" s="551"/>
      <c r="AG45" s="551"/>
      <c r="AH45" s="551">
        <v>15.14849853515625</v>
      </c>
      <c r="AI45" s="551"/>
      <c r="AJ45" s="551"/>
      <c r="AK45" s="5">
        <v>0.88027924987792971</v>
      </c>
      <c r="AL45" s="508">
        <v>24</v>
      </c>
      <c r="AM45" s="508"/>
      <c r="AN45" s="508"/>
      <c r="AO45" s="508"/>
      <c r="AP45" s="551">
        <v>45.140995025634766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101.33426666259766</v>
      </c>
      <c r="F46" s="553"/>
      <c r="G46" s="553"/>
      <c r="H46" s="553"/>
      <c r="I46" s="553">
        <v>51.272735595703125</v>
      </c>
      <c r="J46" s="553"/>
      <c r="K46" s="508">
        <v>152.46591186523437</v>
      </c>
      <c r="L46" s="508"/>
      <c r="M46" s="508"/>
      <c r="N46" s="508">
        <v>150.94377136230469</v>
      </c>
      <c r="O46" s="508"/>
      <c r="P46" s="508"/>
      <c r="Q46" s="508"/>
      <c r="R46" s="508"/>
      <c r="S46" s="508"/>
      <c r="T46" s="3">
        <v>1.5221405029296875</v>
      </c>
      <c r="U46" s="508">
        <v>7.735504150390625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15.231499671936035</v>
      </c>
      <c r="AF46" s="551"/>
      <c r="AG46" s="551"/>
      <c r="AH46" s="551">
        <v>15.231499671936035</v>
      </c>
      <c r="AI46" s="551"/>
      <c r="AJ46" s="551"/>
      <c r="AK46" s="5">
        <v>0.88510244593620302</v>
      </c>
      <c r="AL46" s="508">
        <v>24</v>
      </c>
      <c r="AM46" s="508"/>
      <c r="AN46" s="508"/>
      <c r="AO46" s="508"/>
      <c r="AP46" s="551">
        <v>45.955497741699219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101.10226440429687</v>
      </c>
      <c r="F47" s="553"/>
      <c r="G47" s="553"/>
      <c r="H47" s="553"/>
      <c r="I47" s="553">
        <v>50.997589111328125</v>
      </c>
      <c r="J47" s="553"/>
      <c r="K47" s="508">
        <v>146.44258117675781</v>
      </c>
      <c r="L47" s="508"/>
      <c r="M47" s="508"/>
      <c r="N47" s="508">
        <v>144.93647766113281</v>
      </c>
      <c r="O47" s="508"/>
      <c r="P47" s="508"/>
      <c r="Q47" s="508"/>
      <c r="R47" s="508"/>
      <c r="S47" s="508"/>
      <c r="T47" s="3">
        <v>1.506103515625</v>
      </c>
      <c r="U47" s="508">
        <v>7.437251091003418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13.013998985290527</v>
      </c>
      <c r="AF47" s="551"/>
      <c r="AG47" s="551"/>
      <c r="AH47" s="551">
        <v>13.013998985290527</v>
      </c>
      <c r="AI47" s="551"/>
      <c r="AJ47" s="551"/>
      <c r="AK47" s="5">
        <v>0.75624348103523253</v>
      </c>
      <c r="AL47" s="508">
        <v>24</v>
      </c>
      <c r="AM47" s="508"/>
      <c r="AN47" s="508"/>
      <c r="AO47" s="508"/>
      <c r="AP47" s="551">
        <v>41.97149658203125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101.7498779296875</v>
      </c>
      <c r="F48" s="553"/>
      <c r="G48" s="553"/>
      <c r="H48" s="553"/>
      <c r="I48" s="553">
        <v>50.006557464599609</v>
      </c>
      <c r="J48" s="553"/>
      <c r="K48" s="508">
        <v>137.83711242675781</v>
      </c>
      <c r="L48" s="508"/>
      <c r="M48" s="508"/>
      <c r="N48" s="508">
        <v>135.67724609375</v>
      </c>
      <c r="O48" s="508"/>
      <c r="P48" s="508"/>
      <c r="Q48" s="508"/>
      <c r="R48" s="508"/>
      <c r="S48" s="508"/>
      <c r="T48" s="3">
        <v>2.1598663330078125</v>
      </c>
      <c r="U48" s="508">
        <v>7.2628741264343262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15.18799877166748</v>
      </c>
      <c r="AF48" s="551"/>
      <c r="AG48" s="551"/>
      <c r="AH48" s="551">
        <v>15.18799877166748</v>
      </c>
      <c r="AI48" s="551"/>
      <c r="AJ48" s="551"/>
      <c r="AK48" s="5">
        <v>0.88257460862159731</v>
      </c>
      <c r="AL48" s="508">
        <v>24</v>
      </c>
      <c r="AM48" s="508"/>
      <c r="AN48" s="508"/>
      <c r="AO48" s="508"/>
      <c r="AP48" s="551">
        <v>47.662998199462891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101.42648315429687</v>
      </c>
      <c r="F49" s="553"/>
      <c r="G49" s="553"/>
      <c r="H49" s="553"/>
      <c r="I49" s="553">
        <v>49.91961669921875</v>
      </c>
      <c r="J49" s="553"/>
      <c r="K49" s="508">
        <v>150.40045166015625</v>
      </c>
      <c r="L49" s="508"/>
      <c r="M49" s="508"/>
      <c r="N49" s="508">
        <v>149.02835083007812</v>
      </c>
      <c r="O49" s="508"/>
      <c r="P49" s="508"/>
      <c r="Q49" s="508"/>
      <c r="R49" s="508"/>
      <c r="S49" s="508"/>
      <c r="T49" s="3">
        <v>1.372100830078125</v>
      </c>
      <c r="U49" s="508">
        <v>7.8392744064331055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18.264997482299805</v>
      </c>
      <c r="AF49" s="551"/>
      <c r="AG49" s="551"/>
      <c r="AH49" s="551">
        <v>18.264997482299805</v>
      </c>
      <c r="AI49" s="551"/>
      <c r="AJ49" s="551"/>
      <c r="AK49" s="5">
        <v>1.0613790036964417</v>
      </c>
      <c r="AL49" s="508">
        <v>24</v>
      </c>
      <c r="AM49" s="508"/>
      <c r="AN49" s="508"/>
      <c r="AO49" s="508"/>
      <c r="AP49" s="551">
        <v>53.842994689941406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100.6947021484375</v>
      </c>
      <c r="F50" s="553"/>
      <c r="G50" s="553"/>
      <c r="H50" s="553"/>
      <c r="I50" s="553">
        <v>50.218677520751953</v>
      </c>
      <c r="J50" s="553"/>
      <c r="K50" s="508">
        <v>150.03483581542969</v>
      </c>
      <c r="L50" s="508"/>
      <c r="M50" s="508"/>
      <c r="N50" s="508">
        <v>148.63648986816406</v>
      </c>
      <c r="O50" s="508"/>
      <c r="P50" s="508"/>
      <c r="Q50" s="508"/>
      <c r="R50" s="508"/>
      <c r="S50" s="508"/>
      <c r="T50" s="3">
        <v>1.398345947265625</v>
      </c>
      <c r="U50" s="508">
        <v>7.6677360534667969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17.800498962402344</v>
      </c>
      <c r="AF50" s="551"/>
      <c r="AG50" s="551"/>
      <c r="AH50" s="551">
        <v>17.800498962402344</v>
      </c>
      <c r="AI50" s="551"/>
      <c r="AJ50" s="551"/>
      <c r="AK50" s="5">
        <v>1.0343869947052002</v>
      </c>
      <c r="AL50" s="508">
        <v>24</v>
      </c>
      <c r="AM50" s="508"/>
      <c r="AN50" s="508"/>
      <c r="AO50" s="508"/>
      <c r="AP50" s="551">
        <v>51.098991394042969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101.106689453125</v>
      </c>
      <c r="F51" s="553"/>
      <c r="G51" s="553"/>
      <c r="H51" s="553"/>
      <c r="I51" s="553">
        <v>50.870777130126953</v>
      </c>
      <c r="J51" s="553"/>
      <c r="K51" s="508">
        <v>145.39512634277344</v>
      </c>
      <c r="L51" s="508"/>
      <c r="M51" s="508"/>
      <c r="N51" s="508">
        <v>143.4146728515625</v>
      </c>
      <c r="O51" s="508"/>
      <c r="P51" s="508"/>
      <c r="Q51" s="508"/>
      <c r="R51" s="508"/>
      <c r="S51" s="508"/>
      <c r="T51" s="3">
        <v>1.9804534912109375</v>
      </c>
      <c r="U51" s="508">
        <v>7.4283528327941895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14.777997016906738</v>
      </c>
      <c r="AF51" s="551"/>
      <c r="AG51" s="551"/>
      <c r="AH51" s="551">
        <v>14.777997016906738</v>
      </c>
      <c r="AI51" s="551"/>
      <c r="AJ51" s="551"/>
      <c r="AK51" s="5">
        <v>0.85874940665245059</v>
      </c>
      <c r="AL51" s="508">
        <v>24</v>
      </c>
      <c r="AM51" s="508"/>
      <c r="AN51" s="508"/>
      <c r="AO51" s="508"/>
      <c r="AP51" s="551">
        <v>45.839996337890625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77.094932556152344</v>
      </c>
      <c r="F52" s="553"/>
      <c r="G52" s="553"/>
      <c r="H52" s="553"/>
      <c r="I52" s="553">
        <v>43.334136962890625</v>
      </c>
      <c r="J52" s="553"/>
      <c r="K52" s="508">
        <v>130.86177062988281</v>
      </c>
      <c r="L52" s="508"/>
      <c r="M52" s="508"/>
      <c r="N52" s="508">
        <v>128.17680358886719</v>
      </c>
      <c r="O52" s="508"/>
      <c r="P52" s="508"/>
      <c r="Q52" s="508"/>
      <c r="R52" s="508"/>
      <c r="S52" s="508"/>
      <c r="T52" s="3">
        <v>2.684967041015625</v>
      </c>
      <c r="U52" s="508">
        <v>4.512181282043457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16.194999694824219</v>
      </c>
      <c r="AF52" s="551"/>
      <c r="AG52" s="551"/>
      <c r="AH52" s="551">
        <v>16.194999694824219</v>
      </c>
      <c r="AI52" s="551"/>
      <c r="AJ52" s="551"/>
      <c r="AK52" s="5">
        <v>0.94109143226623537</v>
      </c>
      <c r="AL52" s="508">
        <v>24</v>
      </c>
      <c r="AM52" s="508"/>
      <c r="AN52" s="508"/>
      <c r="AO52" s="508"/>
      <c r="AP52" s="551">
        <v>45.267993927001953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77.320960998535156</v>
      </c>
      <c r="F53" s="553"/>
      <c r="G53" s="553"/>
      <c r="H53" s="553"/>
      <c r="I53" s="553">
        <v>44.829795837402344</v>
      </c>
      <c r="J53" s="553"/>
      <c r="K53" s="508">
        <v>153.94673156738281</v>
      </c>
      <c r="L53" s="508"/>
      <c r="M53" s="508"/>
      <c r="N53" s="508">
        <v>153.770751953125</v>
      </c>
      <c r="O53" s="508"/>
      <c r="P53" s="508"/>
      <c r="Q53" s="508"/>
      <c r="R53" s="508"/>
      <c r="S53" s="508"/>
      <c r="T53" s="3">
        <v>0.1759796142578125</v>
      </c>
      <c r="U53" s="508">
        <v>5.0170693397521973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14.699999809265137</v>
      </c>
      <c r="AF53" s="551"/>
      <c r="AG53" s="551"/>
      <c r="AH53" s="551">
        <v>14.699999809265137</v>
      </c>
      <c r="AI53" s="551"/>
      <c r="AJ53" s="551"/>
      <c r="AK53" s="5">
        <v>0.85421698891639708</v>
      </c>
      <c r="AL53" s="508">
        <v>24</v>
      </c>
      <c r="AM53" s="508"/>
      <c r="AN53" s="508"/>
      <c r="AO53" s="508"/>
      <c r="AP53" s="551">
        <v>45.360000610351562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88.865033721923879</v>
      </c>
      <c r="F54" s="552"/>
      <c r="G54" s="552"/>
      <c r="H54" s="552"/>
      <c r="I54" s="552">
        <v>47.843715031941727</v>
      </c>
      <c r="J54" s="552"/>
      <c r="K54" s="501">
        <v>4435.0982284545917</v>
      </c>
      <c r="L54" s="501"/>
      <c r="M54" s="501"/>
      <c r="N54" s="501">
        <v>4382.1967697143546</v>
      </c>
      <c r="O54" s="501"/>
      <c r="P54" s="501"/>
      <c r="Q54" s="501"/>
      <c r="R54" s="501"/>
      <c r="S54" s="501"/>
      <c r="T54" s="4">
        <v>52.901458740234382</v>
      </c>
      <c r="U54" s="501">
        <v>184.20048348605633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455.60674214363081</v>
      </c>
      <c r="AF54" s="501"/>
      <c r="AG54" s="501"/>
      <c r="AH54" s="501">
        <v>455.60674214363081</v>
      </c>
      <c r="AI54" s="501"/>
      <c r="AJ54" s="501"/>
      <c r="AK54" s="4">
        <v>26.475320850763321</v>
      </c>
      <c r="AL54" s="500">
        <v>720</v>
      </c>
      <c r="AM54" s="500"/>
      <c r="AN54" s="500"/>
      <c r="AO54" s="500"/>
      <c r="AP54" s="501">
        <v>1429.9984169006348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97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53878.227848052979</v>
      </c>
      <c r="G60" s="484"/>
      <c r="H60" s="484"/>
      <c r="I60" s="484"/>
      <c r="J60" s="484"/>
      <c r="K60" s="484"/>
      <c r="L60" s="484">
        <v>52932.6771941185</v>
      </c>
      <c r="M60" s="484"/>
      <c r="N60" s="484"/>
      <c r="O60" s="484"/>
      <c r="P60" s="484">
        <v>1647.4234626740217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5895.7074565887451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21965.082468032837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49443.126913547516</v>
      </c>
      <c r="G61" s="484"/>
      <c r="H61" s="484"/>
      <c r="I61" s="484"/>
      <c r="J61" s="484"/>
      <c r="K61" s="484"/>
      <c r="L61" s="484">
        <v>48550.479315280914</v>
      </c>
      <c r="M61" s="484"/>
      <c r="N61" s="484"/>
      <c r="O61" s="484"/>
      <c r="P61" s="484">
        <v>1463.2229791879654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5440.1007144451141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20535.082702159882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4435.1009345054626</v>
      </c>
      <c r="G62" s="484"/>
      <c r="H62" s="484"/>
      <c r="I62" s="484"/>
      <c r="J62" s="484"/>
      <c r="K62" s="484"/>
      <c r="L62" s="484">
        <v>4382.1978788375854</v>
      </c>
      <c r="M62" s="484"/>
      <c r="N62" s="484"/>
      <c r="O62" s="484"/>
      <c r="P62" s="484">
        <v>184.20048348605633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455.60674214363081</v>
      </c>
      <c r="AG62" s="484"/>
      <c r="AH62" s="484"/>
      <c r="AI62" s="484">
        <v>26.475320850763321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1429.9997658729553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184.20048348605633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26.4753077859664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157.72517570008995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455.60674214363081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1429.9997658729553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1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214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46228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215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99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214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85.557022094726563</v>
      </c>
      <c r="F24" s="553"/>
      <c r="G24" s="553"/>
      <c r="H24" s="553"/>
      <c r="I24" s="553">
        <v>51.783248901367188</v>
      </c>
      <c r="J24" s="553"/>
      <c r="K24" s="508">
        <v>173.75462341308594</v>
      </c>
      <c r="L24" s="508"/>
      <c r="M24" s="508"/>
      <c r="N24" s="508">
        <v>171.70309448242187</v>
      </c>
      <c r="O24" s="508"/>
      <c r="P24" s="508"/>
      <c r="Q24" s="508"/>
      <c r="R24" s="508"/>
      <c r="S24" s="508"/>
      <c r="T24" s="3">
        <v>2.0515289306640625</v>
      </c>
      <c r="U24" s="508">
        <v>5.9918417930603027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14.403998374938965</v>
      </c>
      <c r="AF24" s="551"/>
      <c r="AG24" s="551"/>
      <c r="AH24" s="551">
        <v>14.403998374938965</v>
      </c>
      <c r="AI24" s="551"/>
      <c r="AJ24" s="551"/>
      <c r="AK24" s="5">
        <v>0.83701634556770332</v>
      </c>
      <c r="AL24" s="508">
        <v>24</v>
      </c>
      <c r="AM24" s="508"/>
      <c r="AN24" s="508"/>
      <c r="AO24" s="508"/>
      <c r="AP24" s="551">
        <v>39.854007720947266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82.497650146484375</v>
      </c>
      <c r="F25" s="553"/>
      <c r="G25" s="553"/>
      <c r="H25" s="553"/>
      <c r="I25" s="553">
        <v>51.826488494873047</v>
      </c>
      <c r="J25" s="553"/>
      <c r="K25" s="508">
        <v>182.47653198242187</v>
      </c>
      <c r="L25" s="508"/>
      <c r="M25" s="508"/>
      <c r="N25" s="508">
        <v>180.55851745605469</v>
      </c>
      <c r="O25" s="508"/>
      <c r="P25" s="508"/>
      <c r="Q25" s="508"/>
      <c r="R25" s="508"/>
      <c r="S25" s="508"/>
      <c r="T25" s="3">
        <v>1.9180145263671875</v>
      </c>
      <c r="U25" s="508">
        <v>5.7105188369750977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14.56149959564209</v>
      </c>
      <c r="AF25" s="551"/>
      <c r="AG25" s="551"/>
      <c r="AH25" s="551">
        <v>14.56149959564209</v>
      </c>
      <c r="AI25" s="551"/>
      <c r="AJ25" s="551"/>
      <c r="AK25" s="5">
        <v>0.84616874150276189</v>
      </c>
      <c r="AL25" s="508">
        <v>24</v>
      </c>
      <c r="AM25" s="508"/>
      <c r="AN25" s="508"/>
      <c r="AO25" s="508"/>
      <c r="AP25" s="551">
        <v>38.949008941650391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70.366851806640625</v>
      </c>
      <c r="F26" s="553"/>
      <c r="G26" s="553"/>
      <c r="H26" s="553"/>
      <c r="I26" s="553">
        <v>47.153667449951172</v>
      </c>
      <c r="J26" s="553"/>
      <c r="K26" s="508">
        <v>181.54667663574219</v>
      </c>
      <c r="L26" s="508"/>
      <c r="M26" s="508"/>
      <c r="N26" s="508">
        <v>179.51806640625</v>
      </c>
      <c r="O26" s="508"/>
      <c r="P26" s="508"/>
      <c r="Q26" s="508"/>
      <c r="R26" s="508"/>
      <c r="S26" s="508"/>
      <c r="T26" s="3">
        <v>2.0286102294921875</v>
      </c>
      <c r="U26" s="508">
        <v>4.3229074478149414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13.358499526977539</v>
      </c>
      <c r="AF26" s="551"/>
      <c r="AG26" s="551"/>
      <c r="AH26" s="551">
        <v>13.358499526977539</v>
      </c>
      <c r="AI26" s="551"/>
      <c r="AJ26" s="551"/>
      <c r="AK26" s="5">
        <v>0.77626240751266484</v>
      </c>
      <c r="AL26" s="508">
        <v>24</v>
      </c>
      <c r="AM26" s="508"/>
      <c r="AN26" s="508"/>
      <c r="AO26" s="508"/>
      <c r="AP26" s="551">
        <v>36.9320068359375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71.924697875976562</v>
      </c>
      <c r="F27" s="553"/>
      <c r="G27" s="553"/>
      <c r="H27" s="553"/>
      <c r="I27" s="553">
        <v>47.100784301757812</v>
      </c>
      <c r="J27" s="553"/>
      <c r="K27" s="508">
        <v>181.00724792480469</v>
      </c>
      <c r="L27" s="508"/>
      <c r="M27" s="508"/>
      <c r="N27" s="508">
        <v>178.88446044921875</v>
      </c>
      <c r="O27" s="508"/>
      <c r="P27" s="508"/>
      <c r="Q27" s="508"/>
      <c r="R27" s="508"/>
      <c r="S27" s="508"/>
      <c r="T27" s="3">
        <v>2.1227874755859375</v>
      </c>
      <c r="U27" s="508">
        <v>4.6065883636474609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15.112500190734863</v>
      </c>
      <c r="AF27" s="551"/>
      <c r="AG27" s="551"/>
      <c r="AH27" s="551">
        <v>15.112500190734863</v>
      </c>
      <c r="AI27" s="551"/>
      <c r="AJ27" s="551"/>
      <c r="AK27" s="5">
        <v>0.87818738608360292</v>
      </c>
      <c r="AL27" s="508">
        <v>24</v>
      </c>
      <c r="AM27" s="508"/>
      <c r="AN27" s="508"/>
      <c r="AO27" s="508"/>
      <c r="AP27" s="551">
        <v>43.541007995605469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76.252243041992188</v>
      </c>
      <c r="F28" s="553"/>
      <c r="G28" s="553"/>
      <c r="H28" s="553"/>
      <c r="I28" s="553">
        <v>48.601547241210937</v>
      </c>
      <c r="J28" s="553"/>
      <c r="K28" s="508">
        <v>185.30323791503906</v>
      </c>
      <c r="L28" s="508"/>
      <c r="M28" s="508"/>
      <c r="N28" s="508">
        <v>183.24314880371094</v>
      </c>
      <c r="O28" s="508"/>
      <c r="P28" s="508"/>
      <c r="Q28" s="508"/>
      <c r="R28" s="508"/>
      <c r="S28" s="508"/>
      <c r="T28" s="3">
        <v>2.060089111328125</v>
      </c>
      <c r="U28" s="508">
        <v>5.2386360168457031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15.693999290466309</v>
      </c>
      <c r="AF28" s="551"/>
      <c r="AG28" s="551"/>
      <c r="AH28" s="551">
        <v>15.693999290466309</v>
      </c>
      <c r="AI28" s="551"/>
      <c r="AJ28" s="551"/>
      <c r="AK28" s="5">
        <v>0.91197829876899728</v>
      </c>
      <c r="AL28" s="508">
        <v>24</v>
      </c>
      <c r="AM28" s="508"/>
      <c r="AN28" s="508"/>
      <c r="AO28" s="508"/>
      <c r="AP28" s="551">
        <v>43.429004669189453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76.960525512695313</v>
      </c>
      <c r="F29" s="553"/>
      <c r="G29" s="553"/>
      <c r="H29" s="553"/>
      <c r="I29" s="553">
        <v>49.077816009521484</v>
      </c>
      <c r="J29" s="553"/>
      <c r="K29" s="508">
        <v>185.11445617675781</v>
      </c>
      <c r="L29" s="508"/>
      <c r="M29" s="508"/>
      <c r="N29" s="508">
        <v>183.13526916503906</v>
      </c>
      <c r="O29" s="508"/>
      <c r="P29" s="508"/>
      <c r="Q29" s="508"/>
      <c r="R29" s="508"/>
      <c r="S29" s="508"/>
      <c r="T29" s="3">
        <v>1.97918701171875</v>
      </c>
      <c r="U29" s="508">
        <v>5.2737627029418945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15.659997940063477</v>
      </c>
      <c r="AF29" s="551"/>
      <c r="AG29" s="551"/>
      <c r="AH29" s="551">
        <v>15.659997940063477</v>
      </c>
      <c r="AI29" s="551"/>
      <c r="AJ29" s="551"/>
      <c r="AK29" s="5">
        <v>0.91000248029708863</v>
      </c>
      <c r="AL29" s="508">
        <v>24</v>
      </c>
      <c r="AM29" s="508"/>
      <c r="AN29" s="508"/>
      <c r="AO29" s="508"/>
      <c r="AP29" s="551">
        <v>42.676002502441406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80.34442138671875</v>
      </c>
      <c r="F30" s="553"/>
      <c r="G30" s="553"/>
      <c r="H30" s="553"/>
      <c r="I30" s="553">
        <v>50.236034393310547</v>
      </c>
      <c r="J30" s="553"/>
      <c r="K30" s="508">
        <v>180.15510559082031</v>
      </c>
      <c r="L30" s="508"/>
      <c r="M30" s="508"/>
      <c r="N30" s="508">
        <v>178.33047485351562</v>
      </c>
      <c r="O30" s="508"/>
      <c r="P30" s="508"/>
      <c r="Q30" s="508"/>
      <c r="R30" s="508"/>
      <c r="S30" s="508"/>
      <c r="T30" s="3">
        <v>1.8246307373046875</v>
      </c>
      <c r="U30" s="508">
        <v>5.5314798355102539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13.74799919128418</v>
      </c>
      <c r="AF30" s="551"/>
      <c r="AG30" s="551"/>
      <c r="AH30" s="551">
        <v>13.74799919128418</v>
      </c>
      <c r="AI30" s="551"/>
      <c r="AJ30" s="551"/>
      <c r="AK30" s="5">
        <v>0.7988962330055237</v>
      </c>
      <c r="AL30" s="508">
        <v>24</v>
      </c>
      <c r="AM30" s="508"/>
      <c r="AN30" s="508"/>
      <c r="AO30" s="508"/>
      <c r="AP30" s="551">
        <v>38.582004547119141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80.877792358398437</v>
      </c>
      <c r="F31" s="553"/>
      <c r="G31" s="553"/>
      <c r="H31" s="553"/>
      <c r="I31" s="553">
        <v>49.847446441650391</v>
      </c>
      <c r="J31" s="553"/>
      <c r="K31" s="508">
        <v>176.94392395019531</v>
      </c>
      <c r="L31" s="508"/>
      <c r="M31" s="508"/>
      <c r="N31" s="508">
        <v>175.23358154296875</v>
      </c>
      <c r="O31" s="508"/>
      <c r="P31" s="508"/>
      <c r="Q31" s="508"/>
      <c r="R31" s="508"/>
      <c r="S31" s="508"/>
      <c r="T31" s="3">
        <v>1.7103424072265625</v>
      </c>
      <c r="U31" s="508">
        <v>5.591583251953125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16.115997314453125</v>
      </c>
      <c r="AF31" s="551"/>
      <c r="AG31" s="551"/>
      <c r="AH31" s="551">
        <v>16.115997314453125</v>
      </c>
      <c r="AI31" s="551"/>
      <c r="AJ31" s="551"/>
      <c r="AK31" s="5">
        <v>0.93650060394287116</v>
      </c>
      <c r="AL31" s="508">
        <v>24</v>
      </c>
      <c r="AM31" s="508"/>
      <c r="AN31" s="508"/>
      <c r="AO31" s="508"/>
      <c r="AP31" s="551">
        <v>41.703006744384766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79.368927001953125</v>
      </c>
      <c r="F32" s="553"/>
      <c r="G32" s="553"/>
      <c r="H32" s="553"/>
      <c r="I32" s="553">
        <v>50.416965484619141</v>
      </c>
      <c r="J32" s="553"/>
      <c r="K32" s="508">
        <v>186.73974609375</v>
      </c>
      <c r="L32" s="508"/>
      <c r="M32" s="508"/>
      <c r="N32" s="508">
        <v>185.08645629882812</v>
      </c>
      <c r="O32" s="508"/>
      <c r="P32" s="508"/>
      <c r="Q32" s="508"/>
      <c r="R32" s="508"/>
      <c r="S32" s="508"/>
      <c r="T32" s="3">
        <v>1.653289794921875</v>
      </c>
      <c r="U32" s="508">
        <v>5.5054373741149902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14.833498954772949</v>
      </c>
      <c r="AF32" s="551"/>
      <c r="AG32" s="551"/>
      <c r="AH32" s="551">
        <v>14.833498954772949</v>
      </c>
      <c r="AI32" s="551"/>
      <c r="AJ32" s="551"/>
      <c r="AK32" s="5">
        <v>0.86197462426185611</v>
      </c>
      <c r="AL32" s="508">
        <v>24</v>
      </c>
      <c r="AM32" s="508"/>
      <c r="AN32" s="508"/>
      <c r="AO32" s="508"/>
      <c r="AP32" s="551">
        <v>39.633003234863281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73.292869567871094</v>
      </c>
      <c r="F33" s="553"/>
      <c r="G33" s="553"/>
      <c r="H33" s="553"/>
      <c r="I33" s="553">
        <v>48.578643798828125</v>
      </c>
      <c r="J33" s="553"/>
      <c r="K33" s="508">
        <v>187.36857604980469</v>
      </c>
      <c r="L33" s="508"/>
      <c r="M33" s="508"/>
      <c r="N33" s="508">
        <v>185.77043151855469</v>
      </c>
      <c r="O33" s="508"/>
      <c r="P33" s="508"/>
      <c r="Q33" s="508"/>
      <c r="R33" s="508"/>
      <c r="S33" s="508"/>
      <c r="T33" s="3">
        <v>1.59814453125</v>
      </c>
      <c r="U33" s="508">
        <v>4.7224478721618652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12.720499038696289</v>
      </c>
      <c r="AF33" s="551"/>
      <c r="AG33" s="551"/>
      <c r="AH33" s="551">
        <v>12.720499038696289</v>
      </c>
      <c r="AI33" s="551"/>
      <c r="AJ33" s="551"/>
      <c r="AK33" s="5">
        <v>0.73918819913864142</v>
      </c>
      <c r="AL33" s="508">
        <v>24</v>
      </c>
      <c r="AM33" s="508"/>
      <c r="AN33" s="508"/>
      <c r="AO33" s="508"/>
      <c r="AP33" s="551">
        <v>37.740001678466797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74.001411437988281</v>
      </c>
      <c r="F34" s="553"/>
      <c r="G34" s="553"/>
      <c r="H34" s="553"/>
      <c r="I34" s="553">
        <v>47.943519592285156</v>
      </c>
      <c r="J34" s="553"/>
      <c r="K34" s="508">
        <v>182.21832275390625</v>
      </c>
      <c r="L34" s="508"/>
      <c r="M34" s="508"/>
      <c r="N34" s="508">
        <v>180.52447509765625</v>
      </c>
      <c r="O34" s="508"/>
      <c r="P34" s="508"/>
      <c r="Q34" s="508"/>
      <c r="R34" s="508"/>
      <c r="S34" s="508"/>
      <c r="T34" s="3">
        <v>1.69384765625</v>
      </c>
      <c r="U34" s="508">
        <v>4.8433651924133301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14.065998077392578</v>
      </c>
      <c r="AF34" s="551"/>
      <c r="AG34" s="551"/>
      <c r="AH34" s="551">
        <v>14.065998077392578</v>
      </c>
      <c r="AI34" s="551"/>
      <c r="AJ34" s="551"/>
      <c r="AK34" s="5">
        <v>0.81737514827728275</v>
      </c>
      <c r="AL34" s="508">
        <v>24</v>
      </c>
      <c r="AM34" s="508"/>
      <c r="AN34" s="508"/>
      <c r="AO34" s="508"/>
      <c r="AP34" s="551">
        <v>42.429004669189453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75.167190551757812</v>
      </c>
      <c r="F35" s="553"/>
      <c r="G35" s="553"/>
      <c r="H35" s="553"/>
      <c r="I35" s="553">
        <v>48.341560363769531</v>
      </c>
      <c r="J35" s="553"/>
      <c r="K35" s="508">
        <v>186.31573486328125</v>
      </c>
      <c r="L35" s="508"/>
      <c r="M35" s="508"/>
      <c r="N35" s="508">
        <v>184.5860595703125</v>
      </c>
      <c r="O35" s="508"/>
      <c r="P35" s="508"/>
      <c r="Q35" s="508"/>
      <c r="R35" s="508"/>
      <c r="S35" s="508"/>
      <c r="T35" s="3">
        <v>1.72967529296875</v>
      </c>
      <c r="U35" s="508">
        <v>5.0962982177734375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17.310998916625977</v>
      </c>
      <c r="AF35" s="551"/>
      <c r="AG35" s="551"/>
      <c r="AH35" s="551">
        <v>17.310998916625977</v>
      </c>
      <c r="AI35" s="551"/>
      <c r="AJ35" s="551"/>
      <c r="AK35" s="5">
        <v>1.0059421470451355</v>
      </c>
      <c r="AL35" s="508">
        <v>24</v>
      </c>
      <c r="AM35" s="508"/>
      <c r="AN35" s="508"/>
      <c r="AO35" s="508"/>
      <c r="AP35" s="551">
        <v>48.140007019042969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84.288414001464844</v>
      </c>
      <c r="F36" s="553"/>
      <c r="G36" s="553"/>
      <c r="H36" s="553"/>
      <c r="I36" s="553">
        <v>51.174205780029297</v>
      </c>
      <c r="J36" s="553"/>
      <c r="K36" s="508">
        <v>175.00288391113281</v>
      </c>
      <c r="L36" s="508"/>
      <c r="M36" s="508"/>
      <c r="N36" s="508">
        <v>173.09698486328125</v>
      </c>
      <c r="O36" s="508"/>
      <c r="P36" s="508"/>
      <c r="Q36" s="508"/>
      <c r="R36" s="508"/>
      <c r="S36" s="508"/>
      <c r="T36" s="3">
        <v>1.9058990478515625</v>
      </c>
      <c r="U36" s="508">
        <v>5.9001889228820801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15.191499710083008</v>
      </c>
      <c r="AF36" s="551"/>
      <c r="AG36" s="551"/>
      <c r="AH36" s="551">
        <v>15.191499710083008</v>
      </c>
      <c r="AI36" s="551"/>
      <c r="AJ36" s="551"/>
      <c r="AK36" s="5">
        <v>0.8827780481529236</v>
      </c>
      <c r="AL36" s="508">
        <v>24</v>
      </c>
      <c r="AM36" s="508"/>
      <c r="AN36" s="508"/>
      <c r="AO36" s="508"/>
      <c r="AP36" s="551">
        <v>41.530006408691406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95.024673461914063</v>
      </c>
      <c r="F37" s="553"/>
      <c r="G37" s="553"/>
      <c r="H37" s="553"/>
      <c r="I37" s="553">
        <v>57.417385101318359</v>
      </c>
      <c r="J37" s="553"/>
      <c r="K37" s="508">
        <v>184.53569030761719</v>
      </c>
      <c r="L37" s="508"/>
      <c r="M37" s="508"/>
      <c r="N37" s="508">
        <v>183.14329528808594</v>
      </c>
      <c r="O37" s="508"/>
      <c r="P37" s="508"/>
      <c r="Q37" s="508"/>
      <c r="R37" s="508"/>
      <c r="S37" s="508"/>
      <c r="T37" s="3">
        <v>1.39239501953125</v>
      </c>
      <c r="U37" s="508">
        <v>7.0427136421203613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14.17449951171875</v>
      </c>
      <c r="AF37" s="551"/>
      <c r="AG37" s="551"/>
      <c r="AH37" s="551">
        <v>14.17449951171875</v>
      </c>
      <c r="AI37" s="551"/>
      <c r="AJ37" s="551"/>
      <c r="AK37" s="5">
        <v>0.82368016662597654</v>
      </c>
      <c r="AL37" s="508">
        <v>24</v>
      </c>
      <c r="AM37" s="508"/>
      <c r="AN37" s="508"/>
      <c r="AO37" s="508"/>
      <c r="AP37" s="551">
        <v>38.839004516601563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90.65863037109375</v>
      </c>
      <c r="F38" s="553"/>
      <c r="G38" s="553"/>
      <c r="H38" s="553"/>
      <c r="I38" s="553">
        <v>55.497276306152344</v>
      </c>
      <c r="J38" s="553"/>
      <c r="K38" s="508">
        <v>182.03201293945312</v>
      </c>
      <c r="L38" s="508"/>
      <c r="M38" s="508"/>
      <c r="N38" s="508">
        <v>180.7313232421875</v>
      </c>
      <c r="O38" s="508"/>
      <c r="P38" s="508"/>
      <c r="Q38" s="508"/>
      <c r="R38" s="508"/>
      <c r="S38" s="508"/>
      <c r="T38" s="3">
        <v>1.300689697265625</v>
      </c>
      <c r="U38" s="508">
        <v>6.4909400939941406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13.568500518798828</v>
      </c>
      <c r="AF38" s="551"/>
      <c r="AG38" s="551"/>
      <c r="AH38" s="551">
        <v>13.568500518798828</v>
      </c>
      <c r="AI38" s="551"/>
      <c r="AJ38" s="551"/>
      <c r="AK38" s="5">
        <v>0.78846556514739996</v>
      </c>
      <c r="AL38" s="508">
        <v>24</v>
      </c>
      <c r="AM38" s="508"/>
      <c r="AN38" s="508"/>
      <c r="AO38" s="508"/>
      <c r="AP38" s="551">
        <v>38.067008972167969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100.27464294433594</v>
      </c>
      <c r="F39" s="553"/>
      <c r="G39" s="553"/>
      <c r="H39" s="553"/>
      <c r="I39" s="553">
        <v>58.263019561767578</v>
      </c>
      <c r="J39" s="553"/>
      <c r="K39" s="508">
        <v>167.66049194335937</v>
      </c>
      <c r="L39" s="508"/>
      <c r="M39" s="508"/>
      <c r="N39" s="508">
        <v>166.39146423339844</v>
      </c>
      <c r="O39" s="508"/>
      <c r="P39" s="508"/>
      <c r="Q39" s="508"/>
      <c r="R39" s="508"/>
      <c r="S39" s="508"/>
      <c r="T39" s="3">
        <v>1.2690277099609375</v>
      </c>
      <c r="U39" s="508">
        <v>7.143498420715332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13.499000549316406</v>
      </c>
      <c r="AF39" s="551"/>
      <c r="AG39" s="551"/>
      <c r="AH39" s="551">
        <v>13.499000549316406</v>
      </c>
      <c r="AI39" s="551"/>
      <c r="AJ39" s="551"/>
      <c r="AK39" s="5">
        <v>0.78442692192077634</v>
      </c>
      <c r="AL39" s="508">
        <v>24</v>
      </c>
      <c r="AM39" s="508"/>
      <c r="AN39" s="508"/>
      <c r="AO39" s="508"/>
      <c r="AP39" s="551">
        <v>37.698009490966797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100.84519958496094</v>
      </c>
      <c r="F40" s="553"/>
      <c r="G40" s="553"/>
      <c r="H40" s="553"/>
      <c r="I40" s="553">
        <v>56.815223693847656</v>
      </c>
      <c r="J40" s="553"/>
      <c r="K40" s="508">
        <v>160.23307800292969</v>
      </c>
      <c r="L40" s="508"/>
      <c r="M40" s="508"/>
      <c r="N40" s="508">
        <v>158.96775817871094</v>
      </c>
      <c r="O40" s="508"/>
      <c r="P40" s="508"/>
      <c r="Q40" s="508"/>
      <c r="R40" s="508"/>
      <c r="S40" s="508"/>
      <c r="T40" s="3">
        <v>1.26531982421875</v>
      </c>
      <c r="U40" s="508">
        <v>7.1519784927368164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13.784998893737793</v>
      </c>
      <c r="AF40" s="551"/>
      <c r="AG40" s="551"/>
      <c r="AH40" s="551">
        <v>13.784998893737793</v>
      </c>
      <c r="AI40" s="551"/>
      <c r="AJ40" s="551"/>
      <c r="AK40" s="5">
        <v>0.80104628571510317</v>
      </c>
      <c r="AL40" s="508">
        <v>24</v>
      </c>
      <c r="AM40" s="508"/>
      <c r="AN40" s="508"/>
      <c r="AO40" s="508"/>
      <c r="AP40" s="551">
        <v>38.910003662109375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102.15675354003906</v>
      </c>
      <c r="F41" s="553"/>
      <c r="G41" s="553"/>
      <c r="H41" s="553"/>
      <c r="I41" s="553">
        <v>55.334892272949219</v>
      </c>
      <c r="J41" s="553"/>
      <c r="K41" s="508">
        <v>154.40037536621094</v>
      </c>
      <c r="L41" s="508"/>
      <c r="M41" s="508"/>
      <c r="N41" s="508">
        <v>153.1510009765625</v>
      </c>
      <c r="O41" s="508"/>
      <c r="P41" s="508"/>
      <c r="Q41" s="508"/>
      <c r="R41" s="508"/>
      <c r="S41" s="508"/>
      <c r="T41" s="3">
        <v>1.2493743896484375</v>
      </c>
      <c r="U41" s="508">
        <v>7.3235688209533691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15.712998390197754</v>
      </c>
      <c r="AF41" s="551"/>
      <c r="AG41" s="551"/>
      <c r="AH41" s="551">
        <v>15.712998390197754</v>
      </c>
      <c r="AI41" s="551"/>
      <c r="AJ41" s="551"/>
      <c r="AK41" s="5">
        <v>0.91308233645439152</v>
      </c>
      <c r="AL41" s="508">
        <v>24</v>
      </c>
      <c r="AM41" s="508"/>
      <c r="AN41" s="508"/>
      <c r="AO41" s="508"/>
      <c r="AP41" s="551">
        <v>45.542007446289063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102.77451324462891</v>
      </c>
      <c r="F42" s="553"/>
      <c r="G42" s="553"/>
      <c r="H42" s="553"/>
      <c r="I42" s="553">
        <v>56.371952056884766</v>
      </c>
      <c r="J42" s="553"/>
      <c r="K42" s="508">
        <v>164.08514404296875</v>
      </c>
      <c r="L42" s="508"/>
      <c r="M42" s="508"/>
      <c r="N42" s="508">
        <v>162.68000793457031</v>
      </c>
      <c r="O42" s="508"/>
      <c r="P42" s="508"/>
      <c r="Q42" s="508"/>
      <c r="R42" s="508"/>
      <c r="S42" s="508"/>
      <c r="T42" s="3">
        <v>1.4051361083984375</v>
      </c>
      <c r="U42" s="508">
        <v>7.7207093238830566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17.940500259399414</v>
      </c>
      <c r="AF42" s="551"/>
      <c r="AG42" s="551"/>
      <c r="AH42" s="551">
        <v>17.940500259399414</v>
      </c>
      <c r="AI42" s="551"/>
      <c r="AJ42" s="551"/>
      <c r="AK42" s="5">
        <v>1.0425224700736999</v>
      </c>
      <c r="AL42" s="508">
        <v>24</v>
      </c>
      <c r="AM42" s="508"/>
      <c r="AN42" s="508"/>
      <c r="AO42" s="508"/>
      <c r="AP42" s="551">
        <v>51.500003814697266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101.92768859863281</v>
      </c>
      <c r="F43" s="553"/>
      <c r="G43" s="553"/>
      <c r="H43" s="553"/>
      <c r="I43" s="553">
        <v>55.051307678222656</v>
      </c>
      <c r="J43" s="553"/>
      <c r="K43" s="508">
        <v>152.59970092773437</v>
      </c>
      <c r="L43" s="508"/>
      <c r="M43" s="508"/>
      <c r="N43" s="508">
        <v>151.34007263183594</v>
      </c>
      <c r="O43" s="508"/>
      <c r="P43" s="508"/>
      <c r="Q43" s="508"/>
      <c r="R43" s="508"/>
      <c r="S43" s="508"/>
      <c r="T43" s="3">
        <v>1.2596282958984375</v>
      </c>
      <c r="U43" s="508">
        <v>7.2472476959228516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14.178500175476074</v>
      </c>
      <c r="AF43" s="551"/>
      <c r="AG43" s="551"/>
      <c r="AH43" s="551">
        <v>14.178500175476074</v>
      </c>
      <c r="AI43" s="551"/>
      <c r="AJ43" s="551"/>
      <c r="AK43" s="5">
        <v>0.82391264519691465</v>
      </c>
      <c r="AL43" s="508">
        <v>24</v>
      </c>
      <c r="AM43" s="508"/>
      <c r="AN43" s="508"/>
      <c r="AO43" s="508"/>
      <c r="AP43" s="551">
        <v>39.7340087890625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101.2110595703125</v>
      </c>
      <c r="F44" s="553"/>
      <c r="G44" s="553"/>
      <c r="H44" s="553"/>
      <c r="I44" s="553">
        <v>55.202430725097656</v>
      </c>
      <c r="J44" s="553"/>
      <c r="K44" s="508">
        <v>161.68463134765625</v>
      </c>
      <c r="L44" s="508"/>
      <c r="M44" s="508"/>
      <c r="N44" s="508">
        <v>160.34405517578125</v>
      </c>
      <c r="O44" s="508"/>
      <c r="P44" s="508"/>
      <c r="Q44" s="508"/>
      <c r="R44" s="508"/>
      <c r="S44" s="508"/>
      <c r="T44" s="3">
        <v>1.340576171875</v>
      </c>
      <c r="U44" s="508">
        <v>7.5384330749511719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16.172998428344727</v>
      </c>
      <c r="AF44" s="551"/>
      <c r="AG44" s="551"/>
      <c r="AH44" s="551">
        <v>16.172998428344727</v>
      </c>
      <c r="AI44" s="551"/>
      <c r="AJ44" s="551"/>
      <c r="AK44" s="5">
        <v>0.93981293867111204</v>
      </c>
      <c r="AL44" s="508">
        <v>24</v>
      </c>
      <c r="AM44" s="508"/>
      <c r="AN44" s="508"/>
      <c r="AO44" s="508"/>
      <c r="AP44" s="551">
        <v>41.434009552001953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101.29091644287109</v>
      </c>
      <c r="F45" s="553"/>
      <c r="G45" s="553"/>
      <c r="H45" s="553"/>
      <c r="I45" s="553">
        <v>54.749095916748047</v>
      </c>
      <c r="J45" s="553"/>
      <c r="K45" s="508">
        <v>159.07508850097656</v>
      </c>
      <c r="L45" s="508"/>
      <c r="M45" s="508"/>
      <c r="N45" s="508">
        <v>157.75025939941406</v>
      </c>
      <c r="O45" s="508"/>
      <c r="P45" s="508"/>
      <c r="Q45" s="508"/>
      <c r="R45" s="508"/>
      <c r="S45" s="508"/>
      <c r="T45" s="3">
        <v>1.3248291015625</v>
      </c>
      <c r="U45" s="508">
        <v>7.5013408660888672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15.296998023986816</v>
      </c>
      <c r="AF45" s="551"/>
      <c r="AG45" s="551"/>
      <c r="AH45" s="551">
        <v>15.296998023986816</v>
      </c>
      <c r="AI45" s="551"/>
      <c r="AJ45" s="551"/>
      <c r="AK45" s="5">
        <v>0.8889085551738739</v>
      </c>
      <c r="AL45" s="508">
        <v>24</v>
      </c>
      <c r="AM45" s="508"/>
      <c r="AN45" s="508"/>
      <c r="AO45" s="508"/>
      <c r="AP45" s="551">
        <v>39.891006469726562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101.33038330078125</v>
      </c>
      <c r="F46" s="553"/>
      <c r="G46" s="553"/>
      <c r="H46" s="553"/>
      <c r="I46" s="553">
        <v>56.562728881835937</v>
      </c>
      <c r="J46" s="553"/>
      <c r="K46" s="508">
        <v>171.54570007324219</v>
      </c>
      <c r="L46" s="508"/>
      <c r="M46" s="508"/>
      <c r="N46" s="508">
        <v>170.16275024414062</v>
      </c>
      <c r="O46" s="508"/>
      <c r="P46" s="508"/>
      <c r="Q46" s="508"/>
      <c r="R46" s="508"/>
      <c r="S46" s="508"/>
      <c r="T46" s="3">
        <v>1.3829498291015625</v>
      </c>
      <c r="U46" s="508">
        <v>7.7850055694580078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14.598998069763184</v>
      </c>
      <c r="AF46" s="551"/>
      <c r="AG46" s="551"/>
      <c r="AH46" s="551">
        <v>14.598998069763184</v>
      </c>
      <c r="AI46" s="551"/>
      <c r="AJ46" s="551"/>
      <c r="AK46" s="5">
        <v>0.84834777783393867</v>
      </c>
      <c r="AL46" s="508">
        <v>24</v>
      </c>
      <c r="AM46" s="508"/>
      <c r="AN46" s="508"/>
      <c r="AO46" s="508"/>
      <c r="AP46" s="551">
        <v>38.895008087158203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101.18267059326172</v>
      </c>
      <c r="F47" s="553"/>
      <c r="G47" s="553"/>
      <c r="H47" s="553"/>
      <c r="I47" s="553">
        <v>57.272090911865234</v>
      </c>
      <c r="J47" s="553"/>
      <c r="K47" s="508">
        <v>171.62635803222656</v>
      </c>
      <c r="L47" s="508"/>
      <c r="M47" s="508"/>
      <c r="N47" s="508">
        <v>170.29168701171875</v>
      </c>
      <c r="O47" s="508"/>
      <c r="P47" s="508"/>
      <c r="Q47" s="508"/>
      <c r="R47" s="508"/>
      <c r="S47" s="508"/>
      <c r="T47" s="3">
        <v>1.3346710205078125</v>
      </c>
      <c r="U47" s="508">
        <v>7.6396894454956055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13.572999000549316</v>
      </c>
      <c r="AF47" s="551"/>
      <c r="AG47" s="551"/>
      <c r="AH47" s="551">
        <v>13.572999000549316</v>
      </c>
      <c r="AI47" s="551"/>
      <c r="AJ47" s="551"/>
      <c r="AK47" s="5">
        <v>0.78872697192192076</v>
      </c>
      <c r="AL47" s="508">
        <v>24</v>
      </c>
      <c r="AM47" s="508"/>
      <c r="AN47" s="508"/>
      <c r="AO47" s="508"/>
      <c r="AP47" s="551">
        <v>37.220001220703125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101.82300567626953</v>
      </c>
      <c r="F48" s="553"/>
      <c r="G48" s="553"/>
      <c r="H48" s="553"/>
      <c r="I48" s="553">
        <v>58.534023284912109</v>
      </c>
      <c r="J48" s="553"/>
      <c r="K48" s="508">
        <v>176.01229858398438</v>
      </c>
      <c r="L48" s="508"/>
      <c r="M48" s="508"/>
      <c r="N48" s="508">
        <v>174.66683959960937</v>
      </c>
      <c r="O48" s="508"/>
      <c r="P48" s="508"/>
      <c r="Q48" s="508"/>
      <c r="R48" s="508"/>
      <c r="S48" s="508"/>
      <c r="T48" s="3">
        <v>1.345458984375</v>
      </c>
      <c r="U48" s="508">
        <v>7.7264285087585449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16.885997772216797</v>
      </c>
      <c r="AF48" s="551"/>
      <c r="AG48" s="551"/>
      <c r="AH48" s="551">
        <v>16.885997772216797</v>
      </c>
      <c r="AI48" s="551"/>
      <c r="AJ48" s="551"/>
      <c r="AK48" s="5">
        <v>0.98124533054351815</v>
      </c>
      <c r="AL48" s="508">
        <v>24</v>
      </c>
      <c r="AM48" s="508"/>
      <c r="AN48" s="508"/>
      <c r="AO48" s="508"/>
      <c r="AP48" s="551">
        <v>43.504009246826172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101.47144317626953</v>
      </c>
      <c r="F49" s="553"/>
      <c r="G49" s="553"/>
      <c r="H49" s="553"/>
      <c r="I49" s="553">
        <v>56.647212982177734</v>
      </c>
      <c r="J49" s="553"/>
      <c r="K49" s="508">
        <v>168.5543212890625</v>
      </c>
      <c r="L49" s="508"/>
      <c r="M49" s="508"/>
      <c r="N49" s="508">
        <v>167.33912658691406</v>
      </c>
      <c r="O49" s="508"/>
      <c r="P49" s="508"/>
      <c r="Q49" s="508"/>
      <c r="R49" s="508"/>
      <c r="S49" s="508"/>
      <c r="T49" s="3">
        <v>1.2151947021484375</v>
      </c>
      <c r="U49" s="508">
        <v>7.6512894630432129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18.526998519897461</v>
      </c>
      <c r="AF49" s="551"/>
      <c r="AG49" s="551"/>
      <c r="AH49" s="551">
        <v>18.526998519897461</v>
      </c>
      <c r="AI49" s="551"/>
      <c r="AJ49" s="551"/>
      <c r="AK49" s="5">
        <v>1.0766038839912415</v>
      </c>
      <c r="AL49" s="508">
        <v>24</v>
      </c>
      <c r="AM49" s="508"/>
      <c r="AN49" s="508"/>
      <c r="AO49" s="508"/>
      <c r="AP49" s="551">
        <v>49.103012084960938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100.73003387451172</v>
      </c>
      <c r="F50" s="553"/>
      <c r="G50" s="553"/>
      <c r="H50" s="553"/>
      <c r="I50" s="553">
        <v>55.72119140625</v>
      </c>
      <c r="J50" s="553"/>
      <c r="K50" s="508">
        <v>160.42715454101562</v>
      </c>
      <c r="L50" s="508"/>
      <c r="M50" s="508"/>
      <c r="N50" s="508">
        <v>159.25643920898437</v>
      </c>
      <c r="O50" s="508"/>
      <c r="P50" s="508"/>
      <c r="Q50" s="508"/>
      <c r="R50" s="508"/>
      <c r="S50" s="508"/>
      <c r="T50" s="3">
        <v>1.17071533203125</v>
      </c>
      <c r="U50" s="508">
        <v>7.3108882904052734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15.6875</v>
      </c>
      <c r="AF50" s="551"/>
      <c r="AG50" s="551"/>
      <c r="AH50" s="551">
        <v>15.6875</v>
      </c>
      <c r="AI50" s="551"/>
      <c r="AJ50" s="551"/>
      <c r="AK50" s="5">
        <v>0.91160062500000005</v>
      </c>
      <c r="AL50" s="508">
        <v>24</v>
      </c>
      <c r="AM50" s="508"/>
      <c r="AN50" s="508"/>
      <c r="AO50" s="508"/>
      <c r="AP50" s="551">
        <v>40.192005157470703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101.21421051025391</v>
      </c>
      <c r="F51" s="553"/>
      <c r="G51" s="553"/>
      <c r="H51" s="553"/>
      <c r="I51" s="553">
        <v>56.853206634521484</v>
      </c>
      <c r="J51" s="553"/>
      <c r="K51" s="508">
        <v>168.17887878417969</v>
      </c>
      <c r="L51" s="508"/>
      <c r="M51" s="508"/>
      <c r="N51" s="508">
        <v>167.06199645996094</v>
      </c>
      <c r="O51" s="508"/>
      <c r="P51" s="508"/>
      <c r="Q51" s="508"/>
      <c r="R51" s="508"/>
      <c r="S51" s="508"/>
      <c r="T51" s="3">
        <v>1.11688232421875</v>
      </c>
      <c r="U51" s="508">
        <v>7.5505499839782715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15.244497299194336</v>
      </c>
      <c r="AF51" s="551"/>
      <c r="AG51" s="551"/>
      <c r="AH51" s="551">
        <v>15.244497299194336</v>
      </c>
      <c r="AI51" s="551"/>
      <c r="AJ51" s="551"/>
      <c r="AK51" s="5">
        <v>0.88585773805618284</v>
      </c>
      <c r="AL51" s="508">
        <v>24</v>
      </c>
      <c r="AM51" s="508"/>
      <c r="AN51" s="508"/>
      <c r="AO51" s="508"/>
      <c r="AP51" s="551">
        <v>40.165004730224609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81.063430786132813</v>
      </c>
      <c r="F52" s="553"/>
      <c r="G52" s="553"/>
      <c r="H52" s="553"/>
      <c r="I52" s="553">
        <v>50.625339508056641</v>
      </c>
      <c r="J52" s="553"/>
      <c r="K52" s="508">
        <v>174.75448608398437</v>
      </c>
      <c r="L52" s="508"/>
      <c r="M52" s="508"/>
      <c r="N52" s="508">
        <v>174.05931091308594</v>
      </c>
      <c r="O52" s="508"/>
      <c r="P52" s="508"/>
      <c r="Q52" s="508"/>
      <c r="R52" s="508"/>
      <c r="S52" s="508"/>
      <c r="T52" s="3">
        <v>0.6951751708984375</v>
      </c>
      <c r="U52" s="508">
        <v>5.3309311866760254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16.621999740600586</v>
      </c>
      <c r="AF52" s="551"/>
      <c r="AG52" s="551"/>
      <c r="AH52" s="551">
        <v>16.621999740600586</v>
      </c>
      <c r="AI52" s="551"/>
      <c r="AJ52" s="551"/>
      <c r="AK52" s="5">
        <v>0.96590440492630003</v>
      </c>
      <c r="AL52" s="508">
        <v>24</v>
      </c>
      <c r="AM52" s="508"/>
      <c r="AN52" s="508"/>
      <c r="AO52" s="508"/>
      <c r="AP52" s="551">
        <v>39.399005889892578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77.802566528320312</v>
      </c>
      <c r="F53" s="553"/>
      <c r="G53" s="553"/>
      <c r="H53" s="553"/>
      <c r="I53" s="553">
        <v>48.798282623291016</v>
      </c>
      <c r="J53" s="553"/>
      <c r="K53" s="508">
        <v>177.85389709472656</v>
      </c>
      <c r="L53" s="508"/>
      <c r="M53" s="508"/>
      <c r="N53" s="508">
        <v>177.83615112304688</v>
      </c>
      <c r="O53" s="508"/>
      <c r="P53" s="508"/>
      <c r="Q53" s="508"/>
      <c r="R53" s="508"/>
      <c r="S53" s="508"/>
      <c r="T53" s="3">
        <v>1.77459716796875E-2</v>
      </c>
      <c r="U53" s="508">
        <v>5.168604850769043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13.681998252868652</v>
      </c>
      <c r="AF53" s="551"/>
      <c r="AG53" s="551"/>
      <c r="AH53" s="551">
        <v>13.681998252868652</v>
      </c>
      <c r="AI53" s="551"/>
      <c r="AJ53" s="551"/>
      <c r="AK53" s="5">
        <v>0.79506091847419746</v>
      </c>
      <c r="AL53" s="508">
        <v>24</v>
      </c>
      <c r="AM53" s="508"/>
      <c r="AN53" s="508"/>
      <c r="AO53" s="508"/>
      <c r="AP53" s="551">
        <v>37.583003997802734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89.122727966308631</v>
      </c>
      <c r="F54" s="552"/>
      <c r="G54" s="552"/>
      <c r="H54" s="552"/>
      <c r="I54" s="552">
        <v>52.926619593302405</v>
      </c>
      <c r="J54" s="552"/>
      <c r="K54" s="501">
        <v>5219.2063751220703</v>
      </c>
      <c r="L54" s="501"/>
      <c r="M54" s="501"/>
      <c r="N54" s="501">
        <v>5174.8445587158203</v>
      </c>
      <c r="O54" s="501"/>
      <c r="P54" s="501"/>
      <c r="Q54" s="501"/>
      <c r="R54" s="501"/>
      <c r="S54" s="501"/>
      <c r="T54" s="4">
        <v>44.36181640625</v>
      </c>
      <c r="U54" s="501">
        <v>189.65891177952287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451.92728394456219</v>
      </c>
      <c r="AF54" s="501"/>
      <c r="AG54" s="501"/>
      <c r="AH54" s="501">
        <v>451.92728394456219</v>
      </c>
      <c r="AI54" s="501"/>
      <c r="AJ54" s="501"/>
      <c r="AK54" s="4">
        <v>26.261476199283603</v>
      </c>
      <c r="AL54" s="500">
        <v>720</v>
      </c>
      <c r="AM54" s="500"/>
      <c r="AN54" s="500"/>
      <c r="AO54" s="500"/>
      <c r="AP54" s="501">
        <v>1232.8141860961916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214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55357.694150447845</v>
      </c>
      <c r="G60" s="484"/>
      <c r="H60" s="484"/>
      <c r="I60" s="484"/>
      <c r="J60" s="484"/>
      <c r="K60" s="484"/>
      <c r="L60" s="484">
        <v>55127.949901580811</v>
      </c>
      <c r="M60" s="484"/>
      <c r="N60" s="484"/>
      <c r="O60" s="484"/>
      <c r="P60" s="484">
        <v>1656.2886107116938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6356.4406115431339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20509.569480121136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50138.488825798035</v>
      </c>
      <c r="G61" s="484"/>
      <c r="H61" s="484"/>
      <c r="I61" s="484"/>
      <c r="J61" s="484"/>
      <c r="K61" s="484"/>
      <c r="L61" s="484">
        <v>49953.103691101074</v>
      </c>
      <c r="M61" s="484"/>
      <c r="N61" s="484"/>
      <c r="O61" s="484"/>
      <c r="P61" s="484">
        <v>1466.6296989321709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5904.5133275985718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19276.754205703735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5219.2053246498108</v>
      </c>
      <c r="G62" s="484"/>
      <c r="H62" s="484"/>
      <c r="I62" s="484"/>
      <c r="J62" s="484"/>
      <c r="K62" s="484"/>
      <c r="L62" s="484">
        <v>5174.8462104797363</v>
      </c>
      <c r="M62" s="484"/>
      <c r="N62" s="484"/>
      <c r="O62" s="484"/>
      <c r="P62" s="484">
        <v>189.65891177952287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451.92728394456219</v>
      </c>
      <c r="AG62" s="484"/>
      <c r="AH62" s="484"/>
      <c r="AI62" s="484">
        <v>26.261476199283603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1232.8152744174004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189.65891177952287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26.261494470018501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163.39741730950439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451.92728394456219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1232.8152744174004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1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239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46612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241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239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242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84.981979370117188</v>
      </c>
      <c r="F24" s="553"/>
      <c r="G24" s="553"/>
      <c r="H24" s="553"/>
      <c r="I24" s="553">
        <v>50.791770935058594</v>
      </c>
      <c r="J24" s="553"/>
      <c r="K24" s="508">
        <v>143.30706787109375</v>
      </c>
      <c r="L24" s="508"/>
      <c r="M24" s="508"/>
      <c r="N24" s="508">
        <v>141.97166442871094</v>
      </c>
      <c r="O24" s="508"/>
      <c r="P24" s="508"/>
      <c r="Q24" s="508"/>
      <c r="R24" s="508"/>
      <c r="S24" s="508"/>
      <c r="T24" s="3">
        <v>1.3354034423828125</v>
      </c>
      <c r="U24" s="508">
        <v>4.9084649085998535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14.067000389099121</v>
      </c>
      <c r="AF24" s="551"/>
      <c r="AG24" s="551"/>
      <c r="AH24" s="551">
        <v>14.067000389099121</v>
      </c>
      <c r="AI24" s="551"/>
      <c r="AJ24" s="551"/>
      <c r="AK24" s="5">
        <v>0.81743339261054992</v>
      </c>
      <c r="AL24" s="508">
        <v>24</v>
      </c>
      <c r="AM24" s="508"/>
      <c r="AN24" s="508"/>
      <c r="AO24" s="508"/>
      <c r="AP24" s="551">
        <v>33.01300048828125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80.918624877929688</v>
      </c>
      <c r="F25" s="553"/>
      <c r="G25" s="553"/>
      <c r="H25" s="553"/>
      <c r="I25" s="553">
        <v>46.614276885986328</v>
      </c>
      <c r="J25" s="553"/>
      <c r="K25" s="508">
        <v>122.16073608398437</v>
      </c>
      <c r="L25" s="508"/>
      <c r="M25" s="508"/>
      <c r="N25" s="508">
        <v>121.07215118408203</v>
      </c>
      <c r="O25" s="508"/>
      <c r="P25" s="508"/>
      <c r="Q25" s="508"/>
      <c r="R25" s="508"/>
      <c r="S25" s="508"/>
      <c r="T25" s="3">
        <v>1.0885848999023437</v>
      </c>
      <c r="U25" s="508">
        <v>4.1972694396972656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14.136500358581543</v>
      </c>
      <c r="AF25" s="551"/>
      <c r="AG25" s="551"/>
      <c r="AH25" s="551">
        <v>14.136500358581543</v>
      </c>
      <c r="AI25" s="551"/>
      <c r="AJ25" s="551"/>
      <c r="AK25" s="5">
        <v>0.82147203583717354</v>
      </c>
      <c r="AL25" s="508">
        <v>24</v>
      </c>
      <c r="AM25" s="508"/>
      <c r="AN25" s="508"/>
      <c r="AO25" s="508"/>
      <c r="AP25" s="551">
        <v>34.714000701904297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69.701431274414063</v>
      </c>
      <c r="F26" s="553"/>
      <c r="G26" s="553"/>
      <c r="H26" s="553"/>
      <c r="I26" s="553">
        <v>43.811397552490234</v>
      </c>
      <c r="J26" s="553"/>
      <c r="K26" s="508">
        <v>131.3665771484375</v>
      </c>
      <c r="L26" s="508"/>
      <c r="M26" s="508"/>
      <c r="N26" s="508">
        <v>130.30087280273438</v>
      </c>
      <c r="O26" s="508"/>
      <c r="P26" s="508"/>
      <c r="Q26" s="508"/>
      <c r="R26" s="508"/>
      <c r="S26" s="508"/>
      <c r="T26" s="3">
        <v>1.065704345703125</v>
      </c>
      <c r="U26" s="508">
        <v>3.4051766395568848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13.741999626159668</v>
      </c>
      <c r="AF26" s="551"/>
      <c r="AG26" s="551"/>
      <c r="AH26" s="551">
        <v>13.741999626159668</v>
      </c>
      <c r="AI26" s="551"/>
      <c r="AJ26" s="551"/>
      <c r="AK26" s="5">
        <v>0.7985475982761383</v>
      </c>
      <c r="AL26" s="508">
        <v>24</v>
      </c>
      <c r="AM26" s="508"/>
      <c r="AN26" s="508"/>
      <c r="AO26" s="508"/>
      <c r="AP26" s="551">
        <v>34.075000762939453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71.638374328613281</v>
      </c>
      <c r="F27" s="553"/>
      <c r="G27" s="553"/>
      <c r="H27" s="553"/>
      <c r="I27" s="553">
        <v>43.645183563232422</v>
      </c>
      <c r="J27" s="553"/>
      <c r="K27" s="508">
        <v>130.17048645019531</v>
      </c>
      <c r="L27" s="508"/>
      <c r="M27" s="508"/>
      <c r="N27" s="508">
        <v>129.04788208007813</v>
      </c>
      <c r="O27" s="508"/>
      <c r="P27" s="508"/>
      <c r="Q27" s="508"/>
      <c r="R27" s="508"/>
      <c r="S27" s="508"/>
      <c r="T27" s="3">
        <v>1.1226043701171875</v>
      </c>
      <c r="U27" s="508">
        <v>3.6482255458831787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14.641500473022461</v>
      </c>
      <c r="AF27" s="551"/>
      <c r="AG27" s="551"/>
      <c r="AH27" s="551">
        <v>14.641500473022461</v>
      </c>
      <c r="AI27" s="551"/>
      <c r="AJ27" s="551"/>
      <c r="AK27" s="5">
        <v>0.85081759248733524</v>
      </c>
      <c r="AL27" s="508">
        <v>24</v>
      </c>
      <c r="AM27" s="508"/>
      <c r="AN27" s="508"/>
      <c r="AO27" s="508"/>
      <c r="AP27" s="551">
        <v>35.847000122070312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75.609664916992188</v>
      </c>
      <c r="F28" s="553"/>
      <c r="G28" s="553"/>
      <c r="H28" s="553"/>
      <c r="I28" s="553">
        <v>43.604473114013672</v>
      </c>
      <c r="J28" s="553"/>
      <c r="K28" s="508">
        <v>122.58058929443359</v>
      </c>
      <c r="L28" s="508"/>
      <c r="M28" s="508"/>
      <c r="N28" s="508">
        <v>121.49114227294922</v>
      </c>
      <c r="O28" s="508"/>
      <c r="P28" s="508"/>
      <c r="Q28" s="508"/>
      <c r="R28" s="508"/>
      <c r="S28" s="508"/>
      <c r="T28" s="3">
        <v>1.089447021484375</v>
      </c>
      <c r="U28" s="508">
        <v>3.9282429218292236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17.410499572753906</v>
      </c>
      <c r="AF28" s="551"/>
      <c r="AG28" s="551"/>
      <c r="AH28" s="551">
        <v>17.410499572753906</v>
      </c>
      <c r="AI28" s="551"/>
      <c r="AJ28" s="551"/>
      <c r="AK28" s="5">
        <v>1.0117241301727296</v>
      </c>
      <c r="AL28" s="508">
        <v>24</v>
      </c>
      <c r="AM28" s="508"/>
      <c r="AN28" s="508"/>
      <c r="AO28" s="508"/>
      <c r="AP28" s="551">
        <v>42.374000549316406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76.152694702148438</v>
      </c>
      <c r="F29" s="553"/>
      <c r="G29" s="553"/>
      <c r="H29" s="553"/>
      <c r="I29" s="553">
        <v>43.300815582275391</v>
      </c>
      <c r="J29" s="553"/>
      <c r="K29" s="508">
        <v>113.21096801757812</v>
      </c>
      <c r="L29" s="508"/>
      <c r="M29" s="508"/>
      <c r="N29" s="508">
        <v>112.19795227050781</v>
      </c>
      <c r="O29" s="508"/>
      <c r="P29" s="508"/>
      <c r="Q29" s="508"/>
      <c r="R29" s="508"/>
      <c r="S29" s="508"/>
      <c r="T29" s="3">
        <v>1.0130157470703125</v>
      </c>
      <c r="U29" s="508">
        <v>3.7239730358123779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15.37399959564209</v>
      </c>
      <c r="AF29" s="551"/>
      <c r="AG29" s="551"/>
      <c r="AH29" s="551">
        <v>15.37399959564209</v>
      </c>
      <c r="AI29" s="551"/>
      <c r="AJ29" s="551"/>
      <c r="AK29" s="5">
        <v>0.89338311650276192</v>
      </c>
      <c r="AL29" s="508">
        <v>24</v>
      </c>
      <c r="AM29" s="508"/>
      <c r="AN29" s="508"/>
      <c r="AO29" s="508"/>
      <c r="AP29" s="551">
        <v>35.613998413085938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79.80169677734375</v>
      </c>
      <c r="F30" s="553"/>
      <c r="G30" s="553"/>
      <c r="H30" s="553"/>
      <c r="I30" s="553">
        <v>46.327640533447266</v>
      </c>
      <c r="J30" s="553"/>
      <c r="K30" s="508">
        <v>124.89794921875</v>
      </c>
      <c r="L30" s="508"/>
      <c r="M30" s="508"/>
      <c r="N30" s="508">
        <v>123.78440093994141</v>
      </c>
      <c r="O30" s="508"/>
      <c r="P30" s="508"/>
      <c r="Q30" s="508"/>
      <c r="R30" s="508"/>
      <c r="S30" s="508"/>
      <c r="T30" s="3">
        <v>1.1135482788085937</v>
      </c>
      <c r="U30" s="508">
        <v>4.1870827674865723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13.590000152587891</v>
      </c>
      <c r="AF30" s="551"/>
      <c r="AG30" s="551"/>
      <c r="AH30" s="551">
        <v>13.590000152587891</v>
      </c>
      <c r="AI30" s="551"/>
      <c r="AJ30" s="551"/>
      <c r="AK30" s="5">
        <v>0.78971490886688234</v>
      </c>
      <c r="AL30" s="508">
        <v>24</v>
      </c>
      <c r="AM30" s="508"/>
      <c r="AN30" s="508"/>
      <c r="AO30" s="508"/>
      <c r="AP30" s="551">
        <v>32.706001281738281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80.353904724121094</v>
      </c>
      <c r="F31" s="553"/>
      <c r="G31" s="553"/>
      <c r="H31" s="553"/>
      <c r="I31" s="553">
        <v>47.753013610839844</v>
      </c>
      <c r="J31" s="553"/>
      <c r="K31" s="508">
        <v>137.20413208007813</v>
      </c>
      <c r="L31" s="508"/>
      <c r="M31" s="508"/>
      <c r="N31" s="508">
        <v>135.99884033203125</v>
      </c>
      <c r="O31" s="508"/>
      <c r="P31" s="508"/>
      <c r="Q31" s="508"/>
      <c r="R31" s="508"/>
      <c r="S31" s="508"/>
      <c r="T31" s="3">
        <v>1.205291748046875</v>
      </c>
      <c r="U31" s="508">
        <v>4.4798402786254883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14.932000160217285</v>
      </c>
      <c r="AF31" s="551"/>
      <c r="AG31" s="551"/>
      <c r="AH31" s="551">
        <v>14.932000160217285</v>
      </c>
      <c r="AI31" s="551"/>
      <c r="AJ31" s="551"/>
      <c r="AK31" s="5">
        <v>0.86769852931022651</v>
      </c>
      <c r="AL31" s="508">
        <v>24</v>
      </c>
      <c r="AM31" s="508"/>
      <c r="AN31" s="508"/>
      <c r="AO31" s="508"/>
      <c r="AP31" s="551">
        <v>35.016998291015625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78.811332702636719</v>
      </c>
      <c r="F32" s="553"/>
      <c r="G32" s="553"/>
      <c r="H32" s="553"/>
      <c r="I32" s="553">
        <v>45.872600555419922</v>
      </c>
      <c r="J32" s="553"/>
      <c r="K32" s="508">
        <v>117.01090240478516</v>
      </c>
      <c r="L32" s="508"/>
      <c r="M32" s="508"/>
      <c r="N32" s="508">
        <v>115.98252868652344</v>
      </c>
      <c r="O32" s="508"/>
      <c r="P32" s="508"/>
      <c r="Q32" s="508"/>
      <c r="R32" s="508"/>
      <c r="S32" s="508"/>
      <c r="T32" s="3">
        <v>1.0283737182617187</v>
      </c>
      <c r="U32" s="508">
        <v>3.8599655628204346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14.368999481201172</v>
      </c>
      <c r="AF32" s="551"/>
      <c r="AG32" s="551"/>
      <c r="AH32" s="551">
        <v>14.368999481201172</v>
      </c>
      <c r="AI32" s="551"/>
      <c r="AJ32" s="551"/>
      <c r="AK32" s="5">
        <v>0.83498255985260017</v>
      </c>
      <c r="AL32" s="508">
        <v>24</v>
      </c>
      <c r="AM32" s="508"/>
      <c r="AN32" s="508"/>
      <c r="AO32" s="508"/>
      <c r="AP32" s="551">
        <v>34.292999267578125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72.421340942382813</v>
      </c>
      <c r="F33" s="553"/>
      <c r="G33" s="553"/>
      <c r="H33" s="553"/>
      <c r="I33" s="553">
        <v>42.9737548828125</v>
      </c>
      <c r="J33" s="553"/>
      <c r="K33" s="508">
        <v>110.99452209472656</v>
      </c>
      <c r="L33" s="508"/>
      <c r="M33" s="508"/>
      <c r="N33" s="508">
        <v>110.09256744384766</v>
      </c>
      <c r="O33" s="508"/>
      <c r="P33" s="508"/>
      <c r="Q33" s="508"/>
      <c r="R33" s="508"/>
      <c r="S33" s="508"/>
      <c r="T33" s="3">
        <v>0.90195465087890625</v>
      </c>
      <c r="U33" s="508">
        <v>3.2726538181304932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13.128000259399414</v>
      </c>
      <c r="AF33" s="551"/>
      <c r="AG33" s="551"/>
      <c r="AH33" s="551">
        <v>13.128000259399414</v>
      </c>
      <c r="AI33" s="551"/>
      <c r="AJ33" s="551"/>
      <c r="AK33" s="5">
        <v>0.76286809507370001</v>
      </c>
      <c r="AL33" s="508">
        <v>24</v>
      </c>
      <c r="AM33" s="508"/>
      <c r="AN33" s="508"/>
      <c r="AO33" s="508"/>
      <c r="AP33" s="551">
        <v>32.522998809814453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73.54046630859375</v>
      </c>
      <c r="F34" s="553"/>
      <c r="G34" s="553"/>
      <c r="H34" s="553"/>
      <c r="I34" s="553">
        <v>43.498027801513672</v>
      </c>
      <c r="J34" s="553"/>
      <c r="K34" s="508">
        <v>124.65654754638672</v>
      </c>
      <c r="L34" s="508"/>
      <c r="M34" s="508"/>
      <c r="N34" s="508">
        <v>123.59940338134766</v>
      </c>
      <c r="O34" s="508"/>
      <c r="P34" s="508"/>
      <c r="Q34" s="508"/>
      <c r="R34" s="508"/>
      <c r="S34" s="508"/>
      <c r="T34" s="3">
        <v>1.0571441650390625</v>
      </c>
      <c r="U34" s="508">
        <v>3.7495851516723633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15.708499908447266</v>
      </c>
      <c r="AF34" s="551"/>
      <c r="AG34" s="551"/>
      <c r="AH34" s="551">
        <v>15.708499908447266</v>
      </c>
      <c r="AI34" s="551"/>
      <c r="AJ34" s="551"/>
      <c r="AK34" s="5">
        <v>0.91282092967987061</v>
      </c>
      <c r="AL34" s="508">
        <v>24</v>
      </c>
      <c r="AM34" s="508"/>
      <c r="AN34" s="508"/>
      <c r="AO34" s="508"/>
      <c r="AP34" s="551">
        <v>37.504001617431641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74.552871704101563</v>
      </c>
      <c r="F35" s="553"/>
      <c r="G35" s="553"/>
      <c r="H35" s="553"/>
      <c r="I35" s="553">
        <v>41.85675048828125</v>
      </c>
      <c r="J35" s="553"/>
      <c r="K35" s="508">
        <v>114.59683227539062</v>
      </c>
      <c r="L35" s="508"/>
      <c r="M35" s="508"/>
      <c r="N35" s="508">
        <v>113.60753631591797</v>
      </c>
      <c r="O35" s="508"/>
      <c r="P35" s="508"/>
      <c r="Q35" s="508"/>
      <c r="R35" s="508"/>
      <c r="S35" s="508"/>
      <c r="T35" s="3">
        <v>0.98929595947265625</v>
      </c>
      <c r="U35" s="508">
        <v>3.7512006759643555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19.647500991821289</v>
      </c>
      <c r="AF35" s="551"/>
      <c r="AG35" s="551"/>
      <c r="AH35" s="551">
        <v>19.647500991821289</v>
      </c>
      <c r="AI35" s="551"/>
      <c r="AJ35" s="551"/>
      <c r="AK35" s="5">
        <v>1.1417162826347351</v>
      </c>
      <c r="AL35" s="508">
        <v>24</v>
      </c>
      <c r="AM35" s="508"/>
      <c r="AN35" s="508"/>
      <c r="AO35" s="508"/>
      <c r="AP35" s="551">
        <v>44.71099853515625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84.346763610839844</v>
      </c>
      <c r="F36" s="553"/>
      <c r="G36" s="553"/>
      <c r="H36" s="553"/>
      <c r="I36" s="553">
        <v>48.572742462158203</v>
      </c>
      <c r="J36" s="553"/>
      <c r="K36" s="508">
        <v>129.78608703613281</v>
      </c>
      <c r="L36" s="508"/>
      <c r="M36" s="508"/>
      <c r="N36" s="508">
        <v>128.58531188964844</v>
      </c>
      <c r="O36" s="508"/>
      <c r="P36" s="508"/>
      <c r="Q36" s="508"/>
      <c r="R36" s="508"/>
      <c r="S36" s="508"/>
      <c r="T36" s="3">
        <v>1.200775146484375</v>
      </c>
      <c r="U36" s="508">
        <v>4.6513595581054687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13.633500099182129</v>
      </c>
      <c r="AF36" s="551"/>
      <c r="AG36" s="551"/>
      <c r="AH36" s="551">
        <v>13.633500099182129</v>
      </c>
      <c r="AI36" s="551"/>
      <c r="AJ36" s="551"/>
      <c r="AK36" s="5">
        <v>0.79224269076347353</v>
      </c>
      <c r="AL36" s="508">
        <v>24</v>
      </c>
      <c r="AM36" s="508"/>
      <c r="AN36" s="508"/>
      <c r="AO36" s="508"/>
      <c r="AP36" s="551">
        <v>32.700000762939453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94.001060485839844</v>
      </c>
      <c r="F37" s="553"/>
      <c r="G37" s="553"/>
      <c r="H37" s="553"/>
      <c r="I37" s="553">
        <v>49.572536468505859</v>
      </c>
      <c r="J37" s="553"/>
      <c r="K37" s="508">
        <v>108.57771301269531</v>
      </c>
      <c r="L37" s="508"/>
      <c r="M37" s="508"/>
      <c r="N37" s="508">
        <v>107.48780059814453</v>
      </c>
      <c r="O37" s="508"/>
      <c r="P37" s="508"/>
      <c r="Q37" s="508"/>
      <c r="R37" s="508"/>
      <c r="S37" s="508"/>
      <c r="T37" s="3">
        <v>1.0899124145507813</v>
      </c>
      <c r="U37" s="508">
        <v>4.8342900276184082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13.93649959564209</v>
      </c>
      <c r="AF37" s="551"/>
      <c r="AG37" s="551"/>
      <c r="AH37" s="551">
        <v>13.93649959564209</v>
      </c>
      <c r="AI37" s="551"/>
      <c r="AJ37" s="551"/>
      <c r="AK37" s="5">
        <v>0.80984999150276182</v>
      </c>
      <c r="AL37" s="508">
        <v>24</v>
      </c>
      <c r="AM37" s="508"/>
      <c r="AN37" s="508"/>
      <c r="AO37" s="508"/>
      <c r="AP37" s="551">
        <v>33.855998992919922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90.578498840332031</v>
      </c>
      <c r="F38" s="553"/>
      <c r="G38" s="553"/>
      <c r="H38" s="553"/>
      <c r="I38" s="553">
        <v>47.187015533447266</v>
      </c>
      <c r="J38" s="553"/>
      <c r="K38" s="508">
        <v>101.01660919189453</v>
      </c>
      <c r="L38" s="508"/>
      <c r="M38" s="508"/>
      <c r="N38" s="508">
        <v>100.03662872314453</v>
      </c>
      <c r="O38" s="508"/>
      <c r="P38" s="508"/>
      <c r="Q38" s="508"/>
      <c r="R38" s="508"/>
      <c r="S38" s="508"/>
      <c r="T38" s="3">
        <v>0.97998046875</v>
      </c>
      <c r="U38" s="508">
        <v>4.3915281295776367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12.828999519348145</v>
      </c>
      <c r="AF38" s="551"/>
      <c r="AG38" s="551"/>
      <c r="AH38" s="551">
        <v>12.828999519348145</v>
      </c>
      <c r="AI38" s="551"/>
      <c r="AJ38" s="551"/>
      <c r="AK38" s="5">
        <v>0.7454931620693207</v>
      </c>
      <c r="AL38" s="508">
        <v>24</v>
      </c>
      <c r="AM38" s="508"/>
      <c r="AN38" s="508"/>
      <c r="AO38" s="508"/>
      <c r="AP38" s="551">
        <v>32.243999481201172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99.701324462890625</v>
      </c>
      <c r="F39" s="553"/>
      <c r="G39" s="553"/>
      <c r="H39" s="553"/>
      <c r="I39" s="553">
        <v>57.26031494140625</v>
      </c>
      <c r="J39" s="553"/>
      <c r="K39" s="508">
        <v>145.5272216796875</v>
      </c>
      <c r="L39" s="508"/>
      <c r="M39" s="508"/>
      <c r="N39" s="508">
        <v>144.04408264160156</v>
      </c>
      <c r="O39" s="508"/>
      <c r="P39" s="508"/>
      <c r="Q39" s="508"/>
      <c r="R39" s="508"/>
      <c r="S39" s="508"/>
      <c r="T39" s="3">
        <v>1.4831390380859375</v>
      </c>
      <c r="U39" s="508">
        <v>6.192990779876709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15.97350025177002</v>
      </c>
      <c r="AF39" s="551"/>
      <c r="AG39" s="551"/>
      <c r="AH39" s="551">
        <v>15.97350025177002</v>
      </c>
      <c r="AI39" s="551"/>
      <c r="AJ39" s="551"/>
      <c r="AK39" s="5">
        <v>0.9282200996303559</v>
      </c>
      <c r="AL39" s="508">
        <v>24</v>
      </c>
      <c r="AM39" s="508"/>
      <c r="AN39" s="508"/>
      <c r="AO39" s="508"/>
      <c r="AP39" s="551">
        <v>36.350997924804688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100.31258392333984</v>
      </c>
      <c r="F40" s="553"/>
      <c r="G40" s="553"/>
      <c r="H40" s="553"/>
      <c r="I40" s="553">
        <v>57.882072448730469</v>
      </c>
      <c r="J40" s="553"/>
      <c r="K40" s="508">
        <v>149.07325744628906</v>
      </c>
      <c r="L40" s="508"/>
      <c r="M40" s="508"/>
      <c r="N40" s="508">
        <v>147.52352905273437</v>
      </c>
      <c r="O40" s="508"/>
      <c r="P40" s="508"/>
      <c r="Q40" s="508"/>
      <c r="R40" s="508"/>
      <c r="S40" s="508"/>
      <c r="T40" s="3">
        <v>1.5497283935546875</v>
      </c>
      <c r="U40" s="508">
        <v>6.3423471450805664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15.777000427246094</v>
      </c>
      <c r="AF40" s="551"/>
      <c r="AG40" s="551"/>
      <c r="AH40" s="551">
        <v>15.777000427246094</v>
      </c>
      <c r="AI40" s="551"/>
      <c r="AJ40" s="551"/>
      <c r="AK40" s="5">
        <v>0.91680149482727058</v>
      </c>
      <c r="AL40" s="508">
        <v>24</v>
      </c>
      <c r="AM40" s="508"/>
      <c r="AN40" s="508"/>
      <c r="AO40" s="508"/>
      <c r="AP40" s="551">
        <v>37.637001037597656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101.67401123046875</v>
      </c>
      <c r="F41" s="553"/>
      <c r="G41" s="553"/>
      <c r="H41" s="553"/>
      <c r="I41" s="553">
        <v>57.182273864746094</v>
      </c>
      <c r="J41" s="553"/>
      <c r="K41" s="508">
        <v>149.63319396972656</v>
      </c>
      <c r="L41" s="508"/>
      <c r="M41" s="508"/>
      <c r="N41" s="508">
        <v>148.02175903320312</v>
      </c>
      <c r="O41" s="508"/>
      <c r="P41" s="508"/>
      <c r="Q41" s="508"/>
      <c r="R41" s="508"/>
      <c r="S41" s="508"/>
      <c r="T41" s="3">
        <v>1.6114349365234375</v>
      </c>
      <c r="U41" s="508">
        <v>6.6756958961486816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17.931999206542969</v>
      </c>
      <c r="AF41" s="551"/>
      <c r="AG41" s="551"/>
      <c r="AH41" s="551">
        <v>17.931999206542969</v>
      </c>
      <c r="AI41" s="551"/>
      <c r="AJ41" s="551"/>
      <c r="AK41" s="5">
        <v>1.0420284738922119</v>
      </c>
      <c r="AL41" s="508">
        <v>24</v>
      </c>
      <c r="AM41" s="508"/>
      <c r="AN41" s="508"/>
      <c r="AO41" s="508"/>
      <c r="AP41" s="551">
        <v>42.347000122070313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102.29151153564453</v>
      </c>
      <c r="F42" s="553"/>
      <c r="G42" s="553"/>
      <c r="H42" s="553"/>
      <c r="I42" s="553">
        <v>57.139579772949219</v>
      </c>
      <c r="J42" s="553"/>
      <c r="K42" s="508">
        <v>150.41958618164062</v>
      </c>
      <c r="L42" s="508"/>
      <c r="M42" s="508"/>
      <c r="N42" s="508">
        <v>148.78466796875</v>
      </c>
      <c r="O42" s="508"/>
      <c r="P42" s="508"/>
      <c r="Q42" s="508"/>
      <c r="R42" s="508"/>
      <c r="S42" s="508"/>
      <c r="T42" s="3">
        <v>1.634918212890625</v>
      </c>
      <c r="U42" s="508">
        <v>6.8107185363769531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19.881500244140625</v>
      </c>
      <c r="AF42" s="551"/>
      <c r="AG42" s="551"/>
      <c r="AH42" s="551">
        <v>19.881500244140625</v>
      </c>
      <c r="AI42" s="551"/>
      <c r="AJ42" s="551"/>
      <c r="AK42" s="5">
        <v>1.1553139791870117</v>
      </c>
      <c r="AL42" s="508">
        <v>24</v>
      </c>
      <c r="AM42" s="508"/>
      <c r="AN42" s="508"/>
      <c r="AO42" s="508"/>
      <c r="AP42" s="551">
        <v>46.602001190185547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101.52346801757812</v>
      </c>
      <c r="F43" s="553"/>
      <c r="G43" s="553"/>
      <c r="H43" s="553"/>
      <c r="I43" s="553">
        <v>59.281341552734375</v>
      </c>
      <c r="J43" s="553"/>
      <c r="K43" s="508">
        <v>149.15187072753906</v>
      </c>
      <c r="L43" s="508"/>
      <c r="M43" s="508"/>
      <c r="N43" s="508">
        <v>147.5794677734375</v>
      </c>
      <c r="O43" s="508"/>
      <c r="P43" s="508"/>
      <c r="Q43" s="508"/>
      <c r="R43" s="508"/>
      <c r="S43" s="508"/>
      <c r="T43" s="3">
        <v>1.5724029541015625</v>
      </c>
      <c r="U43" s="508">
        <v>6.3185667991638184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12.897000312805176</v>
      </c>
      <c r="AF43" s="551"/>
      <c r="AG43" s="551"/>
      <c r="AH43" s="551">
        <v>12.897000312805176</v>
      </c>
      <c r="AI43" s="551"/>
      <c r="AJ43" s="551"/>
      <c r="AK43" s="5">
        <v>0.74944468817710874</v>
      </c>
      <c r="AL43" s="508">
        <v>24</v>
      </c>
      <c r="AM43" s="508"/>
      <c r="AN43" s="508"/>
      <c r="AO43" s="508"/>
      <c r="AP43" s="551">
        <v>31.246000289916992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100.78732299804687</v>
      </c>
      <c r="F44" s="553"/>
      <c r="G44" s="553"/>
      <c r="H44" s="553"/>
      <c r="I44" s="553">
        <v>58.124843597412109</v>
      </c>
      <c r="J44" s="553"/>
      <c r="K44" s="508">
        <v>148.90730285644531</v>
      </c>
      <c r="L44" s="508"/>
      <c r="M44" s="508"/>
      <c r="N44" s="508">
        <v>147.33761596679687</v>
      </c>
      <c r="O44" s="508"/>
      <c r="P44" s="508"/>
      <c r="Q44" s="508"/>
      <c r="R44" s="508"/>
      <c r="S44" s="508"/>
      <c r="T44" s="3">
        <v>1.5696868896484375</v>
      </c>
      <c r="U44" s="508">
        <v>6.3701810836791992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14.784000396728516</v>
      </c>
      <c r="AF44" s="551"/>
      <c r="AG44" s="551"/>
      <c r="AH44" s="551">
        <v>14.784000396728516</v>
      </c>
      <c r="AI44" s="551"/>
      <c r="AJ44" s="551"/>
      <c r="AK44" s="5">
        <v>0.85909826305389403</v>
      </c>
      <c r="AL44" s="508">
        <v>24</v>
      </c>
      <c r="AM44" s="508"/>
      <c r="AN44" s="508"/>
      <c r="AO44" s="508"/>
      <c r="AP44" s="551">
        <v>33.828998565673828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101.01028442382812</v>
      </c>
      <c r="F45" s="553"/>
      <c r="G45" s="553"/>
      <c r="H45" s="553"/>
      <c r="I45" s="553">
        <v>57.725746154785156</v>
      </c>
      <c r="J45" s="553"/>
      <c r="K45" s="508">
        <v>148.07380676269531</v>
      </c>
      <c r="L45" s="508"/>
      <c r="M45" s="508"/>
      <c r="N45" s="508">
        <v>146.49378967285156</v>
      </c>
      <c r="O45" s="508"/>
      <c r="P45" s="508"/>
      <c r="Q45" s="508"/>
      <c r="R45" s="508"/>
      <c r="S45" s="508"/>
      <c r="T45" s="3">
        <v>1.58001708984375</v>
      </c>
      <c r="U45" s="508">
        <v>6.4267706871032715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14.552000045776367</v>
      </c>
      <c r="AF45" s="551"/>
      <c r="AG45" s="551"/>
      <c r="AH45" s="551">
        <v>14.552000045776367</v>
      </c>
      <c r="AI45" s="551"/>
      <c r="AJ45" s="551"/>
      <c r="AK45" s="5">
        <v>0.84561672266006471</v>
      </c>
      <c r="AL45" s="508">
        <v>24</v>
      </c>
      <c r="AM45" s="508"/>
      <c r="AN45" s="508"/>
      <c r="AO45" s="508"/>
      <c r="AP45" s="551">
        <v>34.78900146484375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100.99489593505859</v>
      </c>
      <c r="F46" s="553"/>
      <c r="G46" s="553"/>
      <c r="H46" s="553"/>
      <c r="I46" s="553">
        <v>56.293590545654297</v>
      </c>
      <c r="J46" s="553"/>
      <c r="K46" s="508">
        <v>129.61871337890625</v>
      </c>
      <c r="L46" s="508"/>
      <c r="M46" s="508"/>
      <c r="N46" s="508">
        <v>128.24420166015625</v>
      </c>
      <c r="O46" s="508"/>
      <c r="P46" s="508"/>
      <c r="Q46" s="508"/>
      <c r="R46" s="508"/>
      <c r="S46" s="508"/>
      <c r="T46" s="3">
        <v>1.37451171875</v>
      </c>
      <c r="U46" s="508">
        <v>5.8101019859313965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12.420000076293945</v>
      </c>
      <c r="AF46" s="551"/>
      <c r="AG46" s="551"/>
      <c r="AH46" s="551">
        <v>12.420000076293945</v>
      </c>
      <c r="AI46" s="551"/>
      <c r="AJ46" s="551"/>
      <c r="AK46" s="5">
        <v>0.72172620443344115</v>
      </c>
      <c r="AL46" s="508">
        <v>24</v>
      </c>
      <c r="AM46" s="508"/>
      <c r="AN46" s="508"/>
      <c r="AO46" s="508"/>
      <c r="AP46" s="551">
        <v>29.687999725341797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100.74089050292969</v>
      </c>
      <c r="F47" s="553"/>
      <c r="G47" s="553"/>
      <c r="H47" s="553"/>
      <c r="I47" s="553">
        <v>55.605201721191406</v>
      </c>
      <c r="J47" s="553"/>
      <c r="K47" s="508">
        <v>131.38807678222656</v>
      </c>
      <c r="L47" s="508"/>
      <c r="M47" s="508"/>
      <c r="N47" s="508">
        <v>130.01533508300781</v>
      </c>
      <c r="O47" s="508"/>
      <c r="P47" s="508"/>
      <c r="Q47" s="508"/>
      <c r="R47" s="508"/>
      <c r="S47" s="508"/>
      <c r="T47" s="3">
        <v>1.37274169921875</v>
      </c>
      <c r="U47" s="508">
        <v>5.9462680816650391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13.177000045776367</v>
      </c>
      <c r="AF47" s="551"/>
      <c r="AG47" s="551"/>
      <c r="AH47" s="551">
        <v>13.177000045776367</v>
      </c>
      <c r="AI47" s="551"/>
      <c r="AJ47" s="551"/>
      <c r="AK47" s="5">
        <v>0.76571547266006468</v>
      </c>
      <c r="AL47" s="508">
        <v>24</v>
      </c>
      <c r="AM47" s="508"/>
      <c r="AN47" s="508"/>
      <c r="AO47" s="508"/>
      <c r="AP47" s="551">
        <v>31.291999816894531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101.22745513916016</v>
      </c>
      <c r="F48" s="553"/>
      <c r="G48" s="553"/>
      <c r="H48" s="553"/>
      <c r="I48" s="553">
        <v>52.964790344238281</v>
      </c>
      <c r="J48" s="553"/>
      <c r="K48" s="508">
        <v>115.40226745605469</v>
      </c>
      <c r="L48" s="508"/>
      <c r="M48" s="508"/>
      <c r="N48" s="508">
        <v>114.16535949707031</v>
      </c>
      <c r="O48" s="508"/>
      <c r="P48" s="508"/>
      <c r="Q48" s="508"/>
      <c r="R48" s="508"/>
      <c r="S48" s="508"/>
      <c r="T48" s="3">
        <v>1.236907958984375</v>
      </c>
      <c r="U48" s="508">
        <v>5.5841269493103027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13.36199951171875</v>
      </c>
      <c r="AF48" s="551"/>
      <c r="AG48" s="551"/>
      <c r="AH48" s="551">
        <v>13.36199951171875</v>
      </c>
      <c r="AI48" s="551"/>
      <c r="AJ48" s="551"/>
      <c r="AK48" s="5">
        <v>0.77646579162597662</v>
      </c>
      <c r="AL48" s="508">
        <v>24</v>
      </c>
      <c r="AM48" s="508"/>
      <c r="AN48" s="508"/>
      <c r="AO48" s="508"/>
      <c r="AP48" s="551">
        <v>34.447998046875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101.15903472900391</v>
      </c>
      <c r="F49" s="553"/>
      <c r="G49" s="553"/>
      <c r="H49" s="553"/>
      <c r="I49" s="553">
        <v>56.689311981201172</v>
      </c>
      <c r="J49" s="553"/>
      <c r="K49" s="508">
        <v>148.16703796386719</v>
      </c>
      <c r="L49" s="508"/>
      <c r="M49" s="508"/>
      <c r="N49" s="508">
        <v>146.58067321777344</v>
      </c>
      <c r="O49" s="508"/>
      <c r="P49" s="508"/>
      <c r="Q49" s="508"/>
      <c r="R49" s="508"/>
      <c r="S49" s="508"/>
      <c r="T49" s="3">
        <v>1.58636474609375</v>
      </c>
      <c r="U49" s="508">
        <v>6.6068954467773437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18.93950080871582</v>
      </c>
      <c r="AF49" s="551"/>
      <c r="AG49" s="551"/>
      <c r="AH49" s="551">
        <v>18.93950080871582</v>
      </c>
      <c r="AI49" s="551"/>
      <c r="AJ49" s="551"/>
      <c r="AK49" s="5">
        <v>1.1005743919944764</v>
      </c>
      <c r="AL49" s="508">
        <v>24</v>
      </c>
      <c r="AM49" s="508"/>
      <c r="AN49" s="508"/>
      <c r="AO49" s="508"/>
      <c r="AP49" s="551">
        <v>45.196998596191406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100.42282104492187</v>
      </c>
      <c r="F50" s="553"/>
      <c r="G50" s="553"/>
      <c r="H50" s="553"/>
      <c r="I50" s="553">
        <v>58.107017517089844</v>
      </c>
      <c r="J50" s="553"/>
      <c r="K50" s="508">
        <v>149.12149047851562</v>
      </c>
      <c r="L50" s="508"/>
      <c r="M50" s="508"/>
      <c r="N50" s="508">
        <v>147.57257080078125</v>
      </c>
      <c r="O50" s="508"/>
      <c r="P50" s="508"/>
      <c r="Q50" s="508"/>
      <c r="R50" s="508"/>
      <c r="S50" s="508"/>
      <c r="T50" s="3">
        <v>1.548919677734375</v>
      </c>
      <c r="U50" s="508">
        <v>6.327423095703125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14.649999618530273</v>
      </c>
      <c r="AF50" s="551"/>
      <c r="AG50" s="551"/>
      <c r="AH50" s="551">
        <v>14.649999618530273</v>
      </c>
      <c r="AI50" s="551"/>
      <c r="AJ50" s="551"/>
      <c r="AK50" s="5">
        <v>0.85131147783279426</v>
      </c>
      <c r="AL50" s="508">
        <v>24</v>
      </c>
      <c r="AM50" s="508"/>
      <c r="AN50" s="508"/>
      <c r="AO50" s="508"/>
      <c r="AP50" s="551">
        <v>35.088001251220703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100.75984191894531</v>
      </c>
      <c r="F51" s="553"/>
      <c r="G51" s="553"/>
      <c r="H51" s="553"/>
      <c r="I51" s="553">
        <v>55.917400360107422</v>
      </c>
      <c r="J51" s="553"/>
      <c r="K51" s="508">
        <v>129.03379821777344</v>
      </c>
      <c r="L51" s="508"/>
      <c r="M51" s="508"/>
      <c r="N51" s="508">
        <v>127.66944122314453</v>
      </c>
      <c r="O51" s="508"/>
      <c r="P51" s="508"/>
      <c r="Q51" s="508"/>
      <c r="R51" s="508"/>
      <c r="S51" s="508"/>
      <c r="T51" s="3">
        <v>1.3643569946289063</v>
      </c>
      <c r="U51" s="508">
        <v>5.8015527725219727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13.791500091552734</v>
      </c>
      <c r="AF51" s="551"/>
      <c r="AG51" s="551"/>
      <c r="AH51" s="551">
        <v>13.791500091552734</v>
      </c>
      <c r="AI51" s="551"/>
      <c r="AJ51" s="551"/>
      <c r="AK51" s="5">
        <v>0.80142407032012941</v>
      </c>
      <c r="AL51" s="508">
        <v>24</v>
      </c>
      <c r="AM51" s="508"/>
      <c r="AN51" s="508"/>
      <c r="AO51" s="508"/>
      <c r="AP51" s="551">
        <v>34.337001800537109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71.337142944335937</v>
      </c>
      <c r="F52" s="553"/>
      <c r="G52" s="553"/>
      <c r="H52" s="553"/>
      <c r="I52" s="553">
        <v>41.71917724609375</v>
      </c>
      <c r="J52" s="553"/>
      <c r="K52" s="508">
        <v>117.92842102050781</v>
      </c>
      <c r="L52" s="508"/>
      <c r="M52" s="508"/>
      <c r="N52" s="508">
        <v>117.07662200927734</v>
      </c>
      <c r="O52" s="508"/>
      <c r="P52" s="508"/>
      <c r="Q52" s="508"/>
      <c r="R52" s="508"/>
      <c r="S52" s="508"/>
      <c r="T52" s="3">
        <v>0.85179901123046875</v>
      </c>
      <c r="U52" s="508">
        <v>3.4981362819671631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16.422500610351563</v>
      </c>
      <c r="AF52" s="551"/>
      <c r="AG52" s="551"/>
      <c r="AH52" s="551">
        <v>16.422500610351563</v>
      </c>
      <c r="AI52" s="551"/>
      <c r="AJ52" s="551"/>
      <c r="AK52" s="5">
        <v>0.95431151046752938</v>
      </c>
      <c r="AL52" s="508">
        <v>24</v>
      </c>
      <c r="AM52" s="508"/>
      <c r="AN52" s="508"/>
      <c r="AO52" s="508"/>
      <c r="AP52" s="551">
        <v>36.548999786376953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76.66583251953125</v>
      </c>
      <c r="F53" s="553"/>
      <c r="G53" s="553"/>
      <c r="H53" s="553"/>
      <c r="I53" s="553">
        <v>44.836799621582031</v>
      </c>
      <c r="J53" s="553"/>
      <c r="K53" s="508">
        <v>127.16507720947266</v>
      </c>
      <c r="L53" s="508"/>
      <c r="M53" s="508"/>
      <c r="N53" s="508">
        <v>125.93000030517578</v>
      </c>
      <c r="O53" s="508"/>
      <c r="P53" s="508"/>
      <c r="Q53" s="508"/>
      <c r="R53" s="508"/>
      <c r="S53" s="508"/>
      <c r="T53" s="3">
        <v>1.235076904296875</v>
      </c>
      <c r="U53" s="508">
        <v>4.052952766418457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14.164999961853027</v>
      </c>
      <c r="AF53" s="551"/>
      <c r="AG53" s="551"/>
      <c r="AH53" s="551">
        <v>14.164999961853027</v>
      </c>
      <c r="AI53" s="551"/>
      <c r="AJ53" s="551"/>
      <c r="AK53" s="5">
        <v>0.82312814778327947</v>
      </c>
      <c r="AL53" s="508">
        <v>24</v>
      </c>
      <c r="AM53" s="508"/>
      <c r="AN53" s="508"/>
      <c r="AO53" s="508"/>
      <c r="AP53" s="551">
        <v>33.758998870849609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88.267304229736354</v>
      </c>
      <c r="F54" s="552"/>
      <c r="G54" s="552"/>
      <c r="H54" s="552"/>
      <c r="I54" s="552">
        <v>50.403715387980142</v>
      </c>
      <c r="J54" s="552"/>
      <c r="K54" s="501">
        <v>3920.1488418579129</v>
      </c>
      <c r="L54" s="501"/>
      <c r="M54" s="501"/>
      <c r="N54" s="501">
        <v>3882.2957992553711</v>
      </c>
      <c r="O54" s="501"/>
      <c r="P54" s="501"/>
      <c r="Q54" s="501"/>
      <c r="R54" s="501"/>
      <c r="S54" s="501"/>
      <c r="T54" s="4">
        <v>37.853042602539077</v>
      </c>
      <c r="U54" s="501">
        <v>149.83223119529691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450.37249956838792</v>
      </c>
      <c r="AF54" s="501"/>
      <c r="AG54" s="501"/>
      <c r="AH54" s="501">
        <v>450.37249956838792</v>
      </c>
      <c r="AI54" s="501"/>
      <c r="AJ54" s="501"/>
      <c r="AK54" s="4">
        <v>26.141945804185873</v>
      </c>
      <c r="AL54" s="500">
        <v>720</v>
      </c>
      <c r="AM54" s="500"/>
      <c r="AN54" s="500"/>
      <c r="AO54" s="500"/>
      <c r="AP54" s="501">
        <v>1074.3499965667722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239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11578.159644700121</v>
      </c>
      <c r="G60" s="484"/>
      <c r="H60" s="484"/>
      <c r="I60" s="484"/>
      <c r="J60" s="484"/>
      <c r="K60" s="484"/>
      <c r="L60" s="484">
        <v>11488.619712993037</v>
      </c>
      <c r="M60" s="484"/>
      <c r="N60" s="484"/>
      <c r="O60" s="484"/>
      <c r="P60" s="484">
        <v>356.27357123015611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1473.7984984758077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4228.1860032267869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7655.7680469523184</v>
      </c>
      <c r="G61" s="484"/>
      <c r="H61" s="484"/>
      <c r="I61" s="484"/>
      <c r="J61" s="484"/>
      <c r="K61" s="484"/>
      <c r="L61" s="484">
        <v>7604.0949495281093</v>
      </c>
      <c r="M61" s="484"/>
      <c r="N61" s="484"/>
      <c r="O61" s="484"/>
      <c r="P61" s="484">
        <v>206.44134003485919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1023.4259989074199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3153.0320048294961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3922.3915977478027</v>
      </c>
      <c r="G62" s="484"/>
      <c r="H62" s="484"/>
      <c r="I62" s="484"/>
      <c r="J62" s="484"/>
      <c r="K62" s="484"/>
      <c r="L62" s="484">
        <v>3884.5247634649277</v>
      </c>
      <c r="M62" s="484"/>
      <c r="N62" s="484"/>
      <c r="O62" s="484"/>
      <c r="P62" s="484">
        <v>149.83223119529691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450.37249956838792</v>
      </c>
      <c r="AG62" s="484"/>
      <c r="AH62" s="484"/>
      <c r="AI62" s="484">
        <v>26.141945804185873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1075.1539983972907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149.83223119529691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26.171145949919023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123.6610852453779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450.37249956838792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1075.1539983972907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16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195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46249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196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197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195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85.333656311035156</v>
      </c>
      <c r="F24" s="553"/>
      <c r="G24" s="553"/>
      <c r="H24" s="553"/>
      <c r="I24" s="553">
        <v>44.224674224853516</v>
      </c>
      <c r="J24" s="553"/>
      <c r="K24" s="508">
        <v>163.44377136230469</v>
      </c>
      <c r="L24" s="508"/>
      <c r="M24" s="508"/>
      <c r="N24" s="508">
        <v>161.80180358886719</v>
      </c>
      <c r="O24" s="508"/>
      <c r="P24" s="508"/>
      <c r="Q24" s="508"/>
      <c r="R24" s="508"/>
      <c r="S24" s="508"/>
      <c r="T24" s="3">
        <v>1.6419677734375</v>
      </c>
      <c r="U24" s="508">
        <v>6.8060946464538574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15.856499671936035</v>
      </c>
      <c r="AF24" s="551"/>
      <c r="AG24" s="551"/>
      <c r="AH24" s="551">
        <v>15.856499671936035</v>
      </c>
      <c r="AI24" s="551"/>
      <c r="AJ24" s="551"/>
      <c r="AK24" s="5">
        <v>0.92142119593620309</v>
      </c>
      <c r="AL24" s="508">
        <v>24</v>
      </c>
      <c r="AM24" s="508"/>
      <c r="AN24" s="508"/>
      <c r="AO24" s="508"/>
      <c r="AP24" s="551">
        <v>41.927009582519531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82.296905517578125</v>
      </c>
      <c r="F25" s="553"/>
      <c r="G25" s="553"/>
      <c r="H25" s="553"/>
      <c r="I25" s="553">
        <v>43.925849914550781</v>
      </c>
      <c r="J25" s="553"/>
      <c r="K25" s="508">
        <v>166.38336181640625</v>
      </c>
      <c r="L25" s="508"/>
      <c r="M25" s="508"/>
      <c r="N25" s="508">
        <v>164.46060180664062</v>
      </c>
      <c r="O25" s="508"/>
      <c r="P25" s="508"/>
      <c r="Q25" s="508"/>
      <c r="R25" s="508"/>
      <c r="S25" s="508"/>
      <c r="T25" s="3">
        <v>1.922760009765625</v>
      </c>
      <c r="U25" s="508">
        <v>6.4802279472351074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16.899999618530273</v>
      </c>
      <c r="AF25" s="551"/>
      <c r="AG25" s="551"/>
      <c r="AH25" s="551">
        <v>16.899999618530273</v>
      </c>
      <c r="AI25" s="551"/>
      <c r="AJ25" s="551"/>
      <c r="AK25" s="5">
        <v>0.98205897783279417</v>
      </c>
      <c r="AL25" s="508">
        <v>24</v>
      </c>
      <c r="AM25" s="508"/>
      <c r="AN25" s="508"/>
      <c r="AO25" s="508"/>
      <c r="AP25" s="551">
        <v>45.499008178710937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70.010818481445313</v>
      </c>
      <c r="F26" s="553"/>
      <c r="G26" s="553"/>
      <c r="H26" s="553"/>
      <c r="I26" s="553">
        <v>40.703018188476562</v>
      </c>
      <c r="J26" s="553"/>
      <c r="K26" s="508">
        <v>160.42501831054687</v>
      </c>
      <c r="L26" s="508"/>
      <c r="M26" s="508"/>
      <c r="N26" s="508">
        <v>159.16494750976562</v>
      </c>
      <c r="O26" s="508"/>
      <c r="P26" s="508"/>
      <c r="Q26" s="508"/>
      <c r="R26" s="508"/>
      <c r="S26" s="508"/>
      <c r="T26" s="3">
        <v>1.26007080078125</v>
      </c>
      <c r="U26" s="508">
        <v>4.7623233795166016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14.758498191833496</v>
      </c>
      <c r="AF26" s="551"/>
      <c r="AG26" s="551"/>
      <c r="AH26" s="551">
        <v>14.758498191833496</v>
      </c>
      <c r="AI26" s="551"/>
      <c r="AJ26" s="551"/>
      <c r="AK26" s="5">
        <v>0.85761632992744452</v>
      </c>
      <c r="AL26" s="508">
        <v>24</v>
      </c>
      <c r="AM26" s="508"/>
      <c r="AN26" s="508"/>
      <c r="AO26" s="508"/>
      <c r="AP26" s="551">
        <v>41.828010559082031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71.750862121582031</v>
      </c>
      <c r="F27" s="553"/>
      <c r="G27" s="553"/>
      <c r="H27" s="553"/>
      <c r="I27" s="553">
        <v>41.542789459228516</v>
      </c>
      <c r="J27" s="553"/>
      <c r="K27" s="508">
        <v>180.90670776367187</v>
      </c>
      <c r="L27" s="508"/>
      <c r="M27" s="508"/>
      <c r="N27" s="508">
        <v>179.41943359375</v>
      </c>
      <c r="O27" s="508"/>
      <c r="P27" s="508"/>
      <c r="Q27" s="508"/>
      <c r="R27" s="508"/>
      <c r="S27" s="508"/>
      <c r="T27" s="3">
        <v>1.487274169921875</v>
      </c>
      <c r="U27" s="508">
        <v>5.5378031730651855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17.083995819091797</v>
      </c>
      <c r="AF27" s="551"/>
      <c r="AG27" s="551"/>
      <c r="AH27" s="551">
        <v>17.083995819091797</v>
      </c>
      <c r="AI27" s="551"/>
      <c r="AJ27" s="551"/>
      <c r="AK27" s="5">
        <v>0.99275099704742431</v>
      </c>
      <c r="AL27" s="508">
        <v>24</v>
      </c>
      <c r="AM27" s="508"/>
      <c r="AN27" s="508"/>
      <c r="AO27" s="508"/>
      <c r="AP27" s="551">
        <v>51.018009185791016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75.923919677734375</v>
      </c>
      <c r="F28" s="553"/>
      <c r="G28" s="553"/>
      <c r="H28" s="553"/>
      <c r="I28" s="553">
        <v>39.088890075683594</v>
      </c>
      <c r="J28" s="553"/>
      <c r="K28" s="508">
        <v>143.69422912597656</v>
      </c>
      <c r="L28" s="508"/>
      <c r="M28" s="508"/>
      <c r="N28" s="508">
        <v>142.43939208984375</v>
      </c>
      <c r="O28" s="508"/>
      <c r="P28" s="508"/>
      <c r="Q28" s="508"/>
      <c r="R28" s="508"/>
      <c r="S28" s="508"/>
      <c r="T28" s="3">
        <v>1.2548370361328125</v>
      </c>
      <c r="U28" s="508">
        <v>5.3515419960021973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19.034000396728516</v>
      </c>
      <c r="AF28" s="551"/>
      <c r="AG28" s="551"/>
      <c r="AH28" s="551">
        <v>19.034000396728516</v>
      </c>
      <c r="AI28" s="551"/>
      <c r="AJ28" s="551"/>
      <c r="AK28" s="5">
        <v>1.1060657630538941</v>
      </c>
      <c r="AL28" s="508">
        <v>24</v>
      </c>
      <c r="AM28" s="508"/>
      <c r="AN28" s="508"/>
      <c r="AO28" s="508"/>
      <c r="AP28" s="551">
        <v>52.377010345458984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76.620735168457031</v>
      </c>
      <c r="F29" s="553"/>
      <c r="G29" s="553"/>
      <c r="H29" s="553"/>
      <c r="I29" s="553">
        <v>40.790641784667969</v>
      </c>
      <c r="J29" s="553"/>
      <c r="K29" s="508">
        <v>154.14602661132812</v>
      </c>
      <c r="L29" s="508"/>
      <c r="M29" s="508"/>
      <c r="N29" s="508">
        <v>152.82656860351562</v>
      </c>
      <c r="O29" s="508"/>
      <c r="P29" s="508"/>
      <c r="Q29" s="508"/>
      <c r="R29" s="508"/>
      <c r="S29" s="508"/>
      <c r="T29" s="3">
        <v>1.3194580078125</v>
      </c>
      <c r="U29" s="508">
        <v>5.5874099731445312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17.086498260498047</v>
      </c>
      <c r="AF29" s="551"/>
      <c r="AG29" s="551"/>
      <c r="AH29" s="551">
        <v>17.086498260498047</v>
      </c>
      <c r="AI29" s="551"/>
      <c r="AJ29" s="551"/>
      <c r="AK29" s="5">
        <v>0.99289641391754158</v>
      </c>
      <c r="AL29" s="508">
        <v>24</v>
      </c>
      <c r="AM29" s="508"/>
      <c r="AN29" s="508"/>
      <c r="AO29" s="508"/>
      <c r="AP29" s="551">
        <v>46.423011779785156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80.094085693359375</v>
      </c>
      <c r="F30" s="553"/>
      <c r="G30" s="553"/>
      <c r="H30" s="553"/>
      <c r="I30" s="553">
        <v>40.448276519775391</v>
      </c>
      <c r="J30" s="553"/>
      <c r="K30" s="508">
        <v>146.24729919433594</v>
      </c>
      <c r="L30" s="508"/>
      <c r="M30" s="508"/>
      <c r="N30" s="508">
        <v>144.73907470703125</v>
      </c>
      <c r="O30" s="508"/>
      <c r="P30" s="508"/>
      <c r="Q30" s="508"/>
      <c r="R30" s="508"/>
      <c r="S30" s="508"/>
      <c r="T30" s="3">
        <v>1.5082244873046875</v>
      </c>
      <c r="U30" s="508">
        <v>5.8696632385253906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17.438999176025391</v>
      </c>
      <c r="AF30" s="551"/>
      <c r="AG30" s="551"/>
      <c r="AH30" s="551">
        <v>17.438999176025391</v>
      </c>
      <c r="AI30" s="551"/>
      <c r="AJ30" s="551"/>
      <c r="AK30" s="5">
        <v>1.0133802421188354</v>
      </c>
      <c r="AL30" s="508">
        <v>24</v>
      </c>
      <c r="AM30" s="508"/>
      <c r="AN30" s="508"/>
      <c r="AO30" s="508"/>
      <c r="AP30" s="551">
        <v>46.560005187988281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80.702743530273438</v>
      </c>
      <c r="F31" s="553"/>
      <c r="G31" s="553"/>
      <c r="H31" s="553"/>
      <c r="I31" s="553">
        <v>44.709236145019531</v>
      </c>
      <c r="J31" s="553"/>
      <c r="K31" s="508">
        <v>185.68098449707031</v>
      </c>
      <c r="L31" s="508"/>
      <c r="M31" s="508"/>
      <c r="N31" s="508">
        <v>183.13711547851562</v>
      </c>
      <c r="O31" s="508"/>
      <c r="P31" s="508"/>
      <c r="Q31" s="508"/>
      <c r="R31" s="508"/>
      <c r="S31" s="508"/>
      <c r="T31" s="3">
        <v>2.5438690185546875</v>
      </c>
      <c r="U31" s="508">
        <v>6.8122048377990723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16.483999252319336</v>
      </c>
      <c r="AF31" s="551"/>
      <c r="AG31" s="551"/>
      <c r="AH31" s="551">
        <v>16.483999252319336</v>
      </c>
      <c r="AI31" s="551"/>
      <c r="AJ31" s="551"/>
      <c r="AK31" s="5">
        <v>0.95788519655227666</v>
      </c>
      <c r="AL31" s="508">
        <v>24</v>
      </c>
      <c r="AM31" s="508"/>
      <c r="AN31" s="508"/>
      <c r="AO31" s="508"/>
      <c r="AP31" s="551">
        <v>44.782009124755859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79.156059265136719</v>
      </c>
      <c r="F32" s="553"/>
      <c r="G32" s="553"/>
      <c r="H32" s="553"/>
      <c r="I32" s="553">
        <v>39.638782501220703</v>
      </c>
      <c r="J32" s="553"/>
      <c r="K32" s="508">
        <v>133.64888000488281</v>
      </c>
      <c r="L32" s="508"/>
      <c r="M32" s="508"/>
      <c r="N32" s="508">
        <v>131.91593933105469</v>
      </c>
      <c r="O32" s="508"/>
      <c r="P32" s="508"/>
      <c r="Q32" s="508"/>
      <c r="R32" s="508"/>
      <c r="S32" s="508"/>
      <c r="T32" s="3">
        <v>1.732940673828125</v>
      </c>
      <c r="U32" s="508">
        <v>5.359501838684082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16.689998626708984</v>
      </c>
      <c r="AF32" s="551"/>
      <c r="AG32" s="551"/>
      <c r="AH32" s="551">
        <v>16.689998626708984</v>
      </c>
      <c r="AI32" s="551"/>
      <c r="AJ32" s="551"/>
      <c r="AK32" s="5">
        <v>0.96985582019805916</v>
      </c>
      <c r="AL32" s="508">
        <v>24</v>
      </c>
      <c r="AM32" s="508"/>
      <c r="AN32" s="508"/>
      <c r="AO32" s="508"/>
      <c r="AP32" s="551">
        <v>44.863002777099609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72.947837829589844</v>
      </c>
      <c r="F33" s="553"/>
      <c r="G33" s="553"/>
      <c r="H33" s="553"/>
      <c r="I33" s="553">
        <v>40.663398742675781</v>
      </c>
      <c r="J33" s="553"/>
      <c r="K33" s="508">
        <v>157.54603576660156</v>
      </c>
      <c r="L33" s="508"/>
      <c r="M33" s="508"/>
      <c r="N33" s="508">
        <v>155.80165100097656</v>
      </c>
      <c r="O33" s="508"/>
      <c r="P33" s="508"/>
      <c r="Q33" s="508"/>
      <c r="R33" s="508"/>
      <c r="S33" s="508"/>
      <c r="T33" s="3">
        <v>1.744384765625</v>
      </c>
      <c r="U33" s="508">
        <v>5.1669740676879883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15.773000717163086</v>
      </c>
      <c r="AF33" s="551"/>
      <c r="AG33" s="551"/>
      <c r="AH33" s="551">
        <v>15.773000717163086</v>
      </c>
      <c r="AI33" s="551"/>
      <c r="AJ33" s="551"/>
      <c r="AK33" s="5">
        <v>0.91656907167434698</v>
      </c>
      <c r="AL33" s="508">
        <v>24</v>
      </c>
      <c r="AM33" s="508"/>
      <c r="AN33" s="508"/>
      <c r="AO33" s="508"/>
      <c r="AP33" s="551">
        <v>43.802005767822266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73.742958068847656</v>
      </c>
      <c r="F34" s="553"/>
      <c r="G34" s="553"/>
      <c r="H34" s="553"/>
      <c r="I34" s="553">
        <v>39.64910888671875</v>
      </c>
      <c r="J34" s="553"/>
      <c r="K34" s="508">
        <v>151.78742980957031</v>
      </c>
      <c r="L34" s="508"/>
      <c r="M34" s="508"/>
      <c r="N34" s="508">
        <v>150.2337646484375</v>
      </c>
      <c r="O34" s="508"/>
      <c r="P34" s="508"/>
      <c r="Q34" s="508"/>
      <c r="R34" s="508"/>
      <c r="S34" s="508"/>
      <c r="T34" s="3">
        <v>1.5536651611328125</v>
      </c>
      <c r="U34" s="508">
        <v>5.2461338043212891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17.204498291015625</v>
      </c>
      <c r="AF34" s="551"/>
      <c r="AG34" s="551"/>
      <c r="AH34" s="551">
        <v>17.204498291015625</v>
      </c>
      <c r="AI34" s="551"/>
      <c r="AJ34" s="551"/>
      <c r="AK34" s="5">
        <v>0.99975339569091803</v>
      </c>
      <c r="AL34" s="508">
        <v>24</v>
      </c>
      <c r="AM34" s="508"/>
      <c r="AN34" s="508"/>
      <c r="AO34" s="508"/>
      <c r="AP34" s="551">
        <v>48.759006500244141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74.884811401367188</v>
      </c>
      <c r="F35" s="553"/>
      <c r="G35" s="553"/>
      <c r="H35" s="553"/>
      <c r="I35" s="553">
        <v>39.822349548339844</v>
      </c>
      <c r="J35" s="553"/>
      <c r="K35" s="508">
        <v>156.97869873046875</v>
      </c>
      <c r="L35" s="508"/>
      <c r="M35" s="508"/>
      <c r="N35" s="508">
        <v>155.64352416992187</v>
      </c>
      <c r="O35" s="508"/>
      <c r="P35" s="508"/>
      <c r="Q35" s="508"/>
      <c r="R35" s="508"/>
      <c r="S35" s="508"/>
      <c r="T35" s="3">
        <v>1.335174560546875</v>
      </c>
      <c r="U35" s="508">
        <v>5.5677576065063477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21.106498718261719</v>
      </c>
      <c r="AF35" s="551"/>
      <c r="AG35" s="551"/>
      <c r="AH35" s="551">
        <v>21.106498718261719</v>
      </c>
      <c r="AI35" s="551"/>
      <c r="AJ35" s="551"/>
      <c r="AK35" s="5">
        <v>1.2264986405181886</v>
      </c>
      <c r="AL35" s="508">
        <v>24</v>
      </c>
      <c r="AM35" s="508"/>
      <c r="AN35" s="508"/>
      <c r="AO35" s="508"/>
      <c r="AP35" s="551">
        <v>55.769004821777344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83.918701171875</v>
      </c>
      <c r="F36" s="553"/>
      <c r="G36" s="553"/>
      <c r="H36" s="553"/>
      <c r="I36" s="553">
        <v>42.577159881591797</v>
      </c>
      <c r="J36" s="553"/>
      <c r="K36" s="508">
        <v>152.35848999023437</v>
      </c>
      <c r="L36" s="508"/>
      <c r="M36" s="508"/>
      <c r="N36" s="508">
        <v>150.66690063476562</v>
      </c>
      <c r="O36" s="508"/>
      <c r="P36" s="508"/>
      <c r="Q36" s="508"/>
      <c r="R36" s="508"/>
      <c r="S36" s="508"/>
      <c r="T36" s="3">
        <v>1.69158935546875</v>
      </c>
      <c r="U36" s="508">
        <v>6.374849796295166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15.062000274658203</v>
      </c>
      <c r="AF36" s="551"/>
      <c r="AG36" s="551"/>
      <c r="AH36" s="551">
        <v>15.062000274658203</v>
      </c>
      <c r="AI36" s="551"/>
      <c r="AJ36" s="551"/>
      <c r="AK36" s="5">
        <v>0.87525283596038816</v>
      </c>
      <c r="AL36" s="508">
        <v>24</v>
      </c>
      <c r="AM36" s="508"/>
      <c r="AN36" s="508"/>
      <c r="AO36" s="508"/>
      <c r="AP36" s="551">
        <v>41.776008605957031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95.216072082519531</v>
      </c>
      <c r="F37" s="553"/>
      <c r="G37" s="553"/>
      <c r="H37" s="553"/>
      <c r="I37" s="553">
        <v>46.749332427978516</v>
      </c>
      <c r="J37" s="553"/>
      <c r="K37" s="508">
        <v>151.02536010742187</v>
      </c>
      <c r="L37" s="508"/>
      <c r="M37" s="508"/>
      <c r="N37" s="508">
        <v>148.68907165527344</v>
      </c>
      <c r="O37" s="508"/>
      <c r="P37" s="508"/>
      <c r="Q37" s="508"/>
      <c r="R37" s="508"/>
      <c r="S37" s="508"/>
      <c r="T37" s="3">
        <v>2.3362884521484375</v>
      </c>
      <c r="U37" s="508">
        <v>7.4475617408752441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15.100997924804688</v>
      </c>
      <c r="AF37" s="551"/>
      <c r="AG37" s="551"/>
      <c r="AH37" s="551">
        <v>15.100997924804688</v>
      </c>
      <c r="AI37" s="551"/>
      <c r="AJ37" s="551"/>
      <c r="AK37" s="5">
        <v>0.87751898941040041</v>
      </c>
      <c r="AL37" s="508">
        <v>24</v>
      </c>
      <c r="AM37" s="508"/>
      <c r="AN37" s="508"/>
      <c r="AO37" s="508"/>
      <c r="AP37" s="551">
        <v>41.315010070800781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90.917495727539062</v>
      </c>
      <c r="F38" s="553"/>
      <c r="G38" s="553"/>
      <c r="H38" s="553"/>
      <c r="I38" s="553">
        <v>41.387115478515625</v>
      </c>
      <c r="J38" s="553"/>
      <c r="K38" s="508">
        <v>121.48601531982422</v>
      </c>
      <c r="L38" s="508"/>
      <c r="M38" s="508"/>
      <c r="N38" s="508">
        <v>119.76027679443359</v>
      </c>
      <c r="O38" s="508"/>
      <c r="P38" s="508"/>
      <c r="Q38" s="508"/>
      <c r="R38" s="508"/>
      <c r="S38" s="508"/>
      <c r="T38" s="3">
        <v>1.725738525390625</v>
      </c>
      <c r="U38" s="508">
        <v>6.0991115570068359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14.77249813079834</v>
      </c>
      <c r="AF38" s="551"/>
      <c r="AG38" s="551"/>
      <c r="AH38" s="551">
        <v>14.77249813079834</v>
      </c>
      <c r="AI38" s="551"/>
      <c r="AJ38" s="551"/>
      <c r="AK38" s="5">
        <v>0.85842986638069152</v>
      </c>
      <c r="AL38" s="508">
        <v>24</v>
      </c>
      <c r="AM38" s="508"/>
      <c r="AN38" s="508"/>
      <c r="AO38" s="508"/>
      <c r="AP38" s="551">
        <v>41.07000732421875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99.974990844726563</v>
      </c>
      <c r="F39" s="553"/>
      <c r="G39" s="553"/>
      <c r="H39" s="553"/>
      <c r="I39" s="553">
        <v>53.183666229248047</v>
      </c>
      <c r="J39" s="553"/>
      <c r="K39" s="508">
        <v>200.11152648925781</v>
      </c>
      <c r="L39" s="508"/>
      <c r="M39" s="508"/>
      <c r="N39" s="508">
        <v>196.34019470214844</v>
      </c>
      <c r="O39" s="508"/>
      <c r="P39" s="508"/>
      <c r="Q39" s="508"/>
      <c r="R39" s="508"/>
      <c r="S39" s="508"/>
      <c r="T39" s="3">
        <v>3.771331787109375</v>
      </c>
      <c r="U39" s="508">
        <v>9.593937873840332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15.250999450683594</v>
      </c>
      <c r="AF39" s="551"/>
      <c r="AG39" s="551"/>
      <c r="AH39" s="551">
        <v>15.250999450683594</v>
      </c>
      <c r="AI39" s="551"/>
      <c r="AJ39" s="551"/>
      <c r="AK39" s="5">
        <v>0.88623557807922371</v>
      </c>
      <c r="AL39" s="508">
        <v>24</v>
      </c>
      <c r="AM39" s="508"/>
      <c r="AN39" s="508"/>
      <c r="AO39" s="508"/>
      <c r="AP39" s="551">
        <v>41.196006774902344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100.48825836181641</v>
      </c>
      <c r="F40" s="553"/>
      <c r="G40" s="553"/>
      <c r="H40" s="553"/>
      <c r="I40" s="553">
        <v>49.675189971923828</v>
      </c>
      <c r="J40" s="553"/>
      <c r="K40" s="508">
        <v>177.72596740722656</v>
      </c>
      <c r="L40" s="508"/>
      <c r="M40" s="508"/>
      <c r="N40" s="508">
        <v>174.12057495117187</v>
      </c>
      <c r="O40" s="508"/>
      <c r="P40" s="508"/>
      <c r="Q40" s="508"/>
      <c r="R40" s="508"/>
      <c r="S40" s="508"/>
      <c r="T40" s="3">
        <v>3.6053924560546875</v>
      </c>
      <c r="U40" s="508">
        <v>9.2360448837280273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16.018999099731445</v>
      </c>
      <c r="AF40" s="551"/>
      <c r="AG40" s="551"/>
      <c r="AH40" s="551">
        <v>16.018999099731445</v>
      </c>
      <c r="AI40" s="551"/>
      <c r="AJ40" s="551"/>
      <c r="AK40" s="5">
        <v>0.93086403768539427</v>
      </c>
      <c r="AL40" s="508">
        <v>24</v>
      </c>
      <c r="AM40" s="508"/>
      <c r="AN40" s="508"/>
      <c r="AO40" s="508"/>
      <c r="AP40" s="551">
        <v>42.635005950927734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101.913330078125</v>
      </c>
      <c r="F41" s="553"/>
      <c r="G41" s="553"/>
      <c r="H41" s="553"/>
      <c r="I41" s="553">
        <v>53.331378936767578</v>
      </c>
      <c r="J41" s="553"/>
      <c r="K41" s="508">
        <v>210.7486572265625</v>
      </c>
      <c r="L41" s="508"/>
      <c r="M41" s="508"/>
      <c r="N41" s="508">
        <v>206.94985961914062</v>
      </c>
      <c r="O41" s="508"/>
      <c r="P41" s="508"/>
      <c r="Q41" s="508"/>
      <c r="R41" s="508"/>
      <c r="S41" s="508"/>
      <c r="T41" s="3">
        <v>3.798797607421875</v>
      </c>
      <c r="U41" s="508">
        <v>10.475188255310059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19.076499938964844</v>
      </c>
      <c r="AF41" s="551"/>
      <c r="AG41" s="551"/>
      <c r="AH41" s="551">
        <v>19.076499938964844</v>
      </c>
      <c r="AI41" s="551"/>
      <c r="AJ41" s="551"/>
      <c r="AK41" s="5">
        <v>1.1085354114532471</v>
      </c>
      <c r="AL41" s="508">
        <v>24</v>
      </c>
      <c r="AM41" s="508"/>
      <c r="AN41" s="508"/>
      <c r="AO41" s="508"/>
      <c r="AP41" s="551">
        <v>51.801010131835938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102.39387512207031</v>
      </c>
      <c r="F42" s="553"/>
      <c r="G42" s="553"/>
      <c r="H42" s="553"/>
      <c r="I42" s="553">
        <v>47.657093048095703</v>
      </c>
      <c r="J42" s="553"/>
      <c r="K42" s="508">
        <v>169.18545532226562</v>
      </c>
      <c r="L42" s="508"/>
      <c r="M42" s="508"/>
      <c r="N42" s="508">
        <v>166.07040405273438</v>
      </c>
      <c r="O42" s="508"/>
      <c r="P42" s="508"/>
      <c r="Q42" s="508"/>
      <c r="R42" s="508"/>
      <c r="S42" s="508"/>
      <c r="T42" s="3">
        <v>3.11505126953125</v>
      </c>
      <c r="U42" s="508">
        <v>9.4361734390258789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21.572498321533203</v>
      </c>
      <c r="AF42" s="551"/>
      <c r="AG42" s="551"/>
      <c r="AH42" s="551">
        <v>21.572498321533203</v>
      </c>
      <c r="AI42" s="551"/>
      <c r="AJ42" s="551"/>
      <c r="AK42" s="5">
        <v>1.2535778774642945</v>
      </c>
      <c r="AL42" s="508">
        <v>24</v>
      </c>
      <c r="AM42" s="508"/>
      <c r="AN42" s="508"/>
      <c r="AO42" s="508"/>
      <c r="AP42" s="551">
        <v>55.497005462646484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101.66966247558594</v>
      </c>
      <c r="F43" s="553"/>
      <c r="G43" s="553"/>
      <c r="H43" s="553"/>
      <c r="I43" s="553">
        <v>53.962680816650391</v>
      </c>
      <c r="J43" s="553"/>
      <c r="K43" s="508">
        <v>209.36563110351562</v>
      </c>
      <c r="L43" s="508"/>
      <c r="M43" s="508"/>
      <c r="N43" s="508">
        <v>205.8931884765625</v>
      </c>
      <c r="O43" s="508"/>
      <c r="P43" s="508"/>
      <c r="Q43" s="508"/>
      <c r="R43" s="508"/>
      <c r="S43" s="508"/>
      <c r="T43" s="3">
        <v>3.472442626953125</v>
      </c>
      <c r="U43" s="508">
        <v>10.208974838256836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16.18499755859375</v>
      </c>
      <c r="AF43" s="551"/>
      <c r="AG43" s="551"/>
      <c r="AH43" s="551">
        <v>16.18499755859375</v>
      </c>
      <c r="AI43" s="551"/>
      <c r="AJ43" s="551"/>
      <c r="AK43" s="5">
        <v>0.94051020812988284</v>
      </c>
      <c r="AL43" s="508">
        <v>24</v>
      </c>
      <c r="AM43" s="508"/>
      <c r="AN43" s="508"/>
      <c r="AO43" s="508"/>
      <c r="AP43" s="551">
        <v>43.029003143310547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100.7808837890625</v>
      </c>
      <c r="F44" s="553"/>
      <c r="G44" s="553"/>
      <c r="H44" s="553"/>
      <c r="I44" s="553">
        <v>49.202861785888672</v>
      </c>
      <c r="J44" s="553"/>
      <c r="K44" s="508">
        <v>176.61907958984375</v>
      </c>
      <c r="L44" s="508"/>
      <c r="M44" s="508"/>
      <c r="N44" s="508">
        <v>173.69937133789063</v>
      </c>
      <c r="O44" s="508"/>
      <c r="P44" s="508"/>
      <c r="Q44" s="508"/>
      <c r="R44" s="508"/>
      <c r="S44" s="508"/>
      <c r="T44" s="3">
        <v>2.919708251953125</v>
      </c>
      <c r="U44" s="508">
        <v>9.2793207168579102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16.231498718261719</v>
      </c>
      <c r="AF44" s="551"/>
      <c r="AG44" s="551"/>
      <c r="AH44" s="551">
        <v>16.231498718261719</v>
      </c>
      <c r="AI44" s="551"/>
      <c r="AJ44" s="551"/>
      <c r="AK44" s="5">
        <v>0.9432123905181885</v>
      </c>
      <c r="AL44" s="508">
        <v>24</v>
      </c>
      <c r="AM44" s="508"/>
      <c r="AN44" s="508"/>
      <c r="AO44" s="508"/>
      <c r="AP44" s="551">
        <v>42.535007476806641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100.99713134765625</v>
      </c>
      <c r="F45" s="553"/>
      <c r="G45" s="553"/>
      <c r="H45" s="553"/>
      <c r="I45" s="553">
        <v>53.039638519287109</v>
      </c>
      <c r="J45" s="553"/>
      <c r="K45" s="508">
        <v>210.51242065429688</v>
      </c>
      <c r="L45" s="508"/>
      <c r="M45" s="508"/>
      <c r="N45" s="508">
        <v>207.09378051757812</v>
      </c>
      <c r="O45" s="508"/>
      <c r="P45" s="508"/>
      <c r="Q45" s="508"/>
      <c r="R45" s="508"/>
      <c r="S45" s="508"/>
      <c r="T45" s="3">
        <v>3.41864013671875</v>
      </c>
      <c r="U45" s="508">
        <v>10.309732437133789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17.038000106811523</v>
      </c>
      <c r="AF45" s="551"/>
      <c r="AG45" s="551"/>
      <c r="AH45" s="551">
        <v>17.038000106811523</v>
      </c>
      <c r="AI45" s="551"/>
      <c r="AJ45" s="551"/>
      <c r="AK45" s="5">
        <v>0.99007818620681765</v>
      </c>
      <c r="AL45" s="508">
        <v>24</v>
      </c>
      <c r="AM45" s="508"/>
      <c r="AN45" s="508"/>
      <c r="AO45" s="508"/>
      <c r="AP45" s="551">
        <v>43.870002746582031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100.96319580078125</v>
      </c>
      <c r="F46" s="553"/>
      <c r="G46" s="553"/>
      <c r="H46" s="553"/>
      <c r="I46" s="553">
        <v>45.891204833984375</v>
      </c>
      <c r="J46" s="553"/>
      <c r="K46" s="508">
        <v>150.0074462890625</v>
      </c>
      <c r="L46" s="508"/>
      <c r="M46" s="508"/>
      <c r="N46" s="508">
        <v>147.73127746582031</v>
      </c>
      <c r="O46" s="508"/>
      <c r="P46" s="508"/>
      <c r="Q46" s="508"/>
      <c r="R46" s="508"/>
      <c r="S46" s="508"/>
      <c r="T46" s="3">
        <v>2.2761688232421875</v>
      </c>
      <c r="U46" s="508">
        <v>8.3880405426025391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16.375997543334961</v>
      </c>
      <c r="AF46" s="551"/>
      <c r="AG46" s="551"/>
      <c r="AH46" s="551">
        <v>16.375997543334961</v>
      </c>
      <c r="AI46" s="551"/>
      <c r="AJ46" s="551"/>
      <c r="AK46" s="5">
        <v>0.95160921724319458</v>
      </c>
      <c r="AL46" s="508">
        <v>24</v>
      </c>
      <c r="AM46" s="508"/>
      <c r="AN46" s="508"/>
      <c r="AO46" s="508"/>
      <c r="AP46" s="551">
        <v>43.181007385253906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100.84791564941406</v>
      </c>
      <c r="F47" s="553"/>
      <c r="G47" s="553"/>
      <c r="H47" s="553"/>
      <c r="I47" s="553">
        <v>51.457481384277344</v>
      </c>
      <c r="J47" s="553"/>
      <c r="K47" s="508">
        <v>185.50392150878906</v>
      </c>
      <c r="L47" s="508"/>
      <c r="M47" s="508"/>
      <c r="N47" s="508">
        <v>182.59197998046875</v>
      </c>
      <c r="O47" s="508"/>
      <c r="P47" s="508"/>
      <c r="Q47" s="508"/>
      <c r="R47" s="508"/>
      <c r="S47" s="508"/>
      <c r="T47" s="3">
        <v>2.9119415283203125</v>
      </c>
      <c r="U47" s="508">
        <v>9.3402242660522461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14.102999687194824</v>
      </c>
      <c r="AF47" s="551"/>
      <c r="AG47" s="551"/>
      <c r="AH47" s="551">
        <v>14.102999687194824</v>
      </c>
      <c r="AI47" s="551"/>
      <c r="AJ47" s="551"/>
      <c r="AK47" s="5">
        <v>0.81952531182289123</v>
      </c>
      <c r="AL47" s="508">
        <v>24</v>
      </c>
      <c r="AM47" s="508"/>
      <c r="AN47" s="508"/>
      <c r="AO47" s="508"/>
      <c r="AP47" s="551">
        <v>39.262004852294922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101.32978820800781</v>
      </c>
      <c r="F48" s="553"/>
      <c r="G48" s="553"/>
      <c r="H48" s="553"/>
      <c r="I48" s="553">
        <v>43.936580657958984</v>
      </c>
      <c r="J48" s="553"/>
      <c r="K48" s="508">
        <v>136.48251342773437</v>
      </c>
      <c r="L48" s="508"/>
      <c r="M48" s="508"/>
      <c r="N48" s="508">
        <v>134.5089111328125</v>
      </c>
      <c r="O48" s="508"/>
      <c r="P48" s="508"/>
      <c r="Q48" s="508"/>
      <c r="R48" s="508"/>
      <c r="S48" s="508"/>
      <c r="T48" s="3">
        <v>1.973602294921875</v>
      </c>
      <c r="U48" s="508">
        <v>7.9402852058410645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17.887996673583984</v>
      </c>
      <c r="AF48" s="551"/>
      <c r="AG48" s="551"/>
      <c r="AH48" s="551">
        <v>17.887996673583984</v>
      </c>
      <c r="AI48" s="551"/>
      <c r="AJ48" s="551"/>
      <c r="AK48" s="5">
        <v>1.0394714867019654</v>
      </c>
      <c r="AL48" s="508">
        <v>24</v>
      </c>
      <c r="AM48" s="508"/>
      <c r="AN48" s="508"/>
      <c r="AO48" s="508"/>
      <c r="AP48" s="551">
        <v>49.680007934570313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101.20899963378906</v>
      </c>
      <c r="F49" s="553"/>
      <c r="G49" s="553"/>
      <c r="H49" s="553"/>
      <c r="I49" s="553">
        <v>51.942256927490234</v>
      </c>
      <c r="J49" s="553"/>
      <c r="K49" s="508">
        <v>206.88499450683594</v>
      </c>
      <c r="L49" s="508"/>
      <c r="M49" s="508"/>
      <c r="N49" s="508">
        <v>203.78598022460937</v>
      </c>
      <c r="O49" s="508"/>
      <c r="P49" s="508"/>
      <c r="Q49" s="508"/>
      <c r="R49" s="508"/>
      <c r="S49" s="508"/>
      <c r="T49" s="3">
        <v>3.0990142822265625</v>
      </c>
      <c r="U49" s="508">
        <v>10.385934829711914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21.520498275756836</v>
      </c>
      <c r="AF49" s="551"/>
      <c r="AG49" s="551"/>
      <c r="AH49" s="551">
        <v>21.520498275756836</v>
      </c>
      <c r="AI49" s="551"/>
      <c r="AJ49" s="551"/>
      <c r="AK49" s="5">
        <v>1.2505561548042299</v>
      </c>
      <c r="AL49" s="508">
        <v>24</v>
      </c>
      <c r="AM49" s="508"/>
      <c r="AN49" s="508"/>
      <c r="AO49" s="508"/>
      <c r="AP49" s="551">
        <v>57.969013214111328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100.38204956054687</v>
      </c>
      <c r="F50" s="553"/>
      <c r="G50" s="553"/>
      <c r="H50" s="553"/>
      <c r="I50" s="553">
        <v>49.394100189208984</v>
      </c>
      <c r="J50" s="553"/>
      <c r="K50" s="508">
        <v>177.87442016601562</v>
      </c>
      <c r="L50" s="508"/>
      <c r="M50" s="508"/>
      <c r="N50" s="508">
        <v>175.15916442871094</v>
      </c>
      <c r="O50" s="508"/>
      <c r="P50" s="508"/>
      <c r="Q50" s="508"/>
      <c r="R50" s="508"/>
      <c r="S50" s="508"/>
      <c r="T50" s="3">
        <v>2.7152557373046875</v>
      </c>
      <c r="U50" s="508">
        <v>9.2296266555786133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16.121997833251953</v>
      </c>
      <c r="AF50" s="551"/>
      <c r="AG50" s="551"/>
      <c r="AH50" s="551">
        <v>16.121997833251953</v>
      </c>
      <c r="AI50" s="551"/>
      <c r="AJ50" s="551"/>
      <c r="AK50" s="5">
        <v>0.93684929409027107</v>
      </c>
      <c r="AL50" s="508">
        <v>24</v>
      </c>
      <c r="AM50" s="508"/>
      <c r="AN50" s="508"/>
      <c r="AO50" s="508"/>
      <c r="AP50" s="551">
        <v>45.858009338378906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100.81565093994141</v>
      </c>
      <c r="F51" s="553"/>
      <c r="G51" s="553"/>
      <c r="H51" s="553"/>
      <c r="I51" s="553">
        <v>52.050117492675781</v>
      </c>
      <c r="J51" s="553"/>
      <c r="K51" s="508">
        <v>184.91062927246094</v>
      </c>
      <c r="L51" s="508"/>
      <c r="M51" s="508"/>
      <c r="N51" s="508">
        <v>182.0042724609375</v>
      </c>
      <c r="O51" s="508"/>
      <c r="P51" s="508"/>
      <c r="Q51" s="508"/>
      <c r="R51" s="508"/>
      <c r="S51" s="508"/>
      <c r="T51" s="3">
        <v>2.9063568115234375</v>
      </c>
      <c r="U51" s="508">
        <v>9.1988086700439453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16.023998260498047</v>
      </c>
      <c r="AF51" s="551"/>
      <c r="AG51" s="551"/>
      <c r="AH51" s="551">
        <v>16.023998260498047</v>
      </c>
      <c r="AI51" s="551"/>
      <c r="AJ51" s="551"/>
      <c r="AK51" s="5">
        <v>0.93115453891754152</v>
      </c>
      <c r="AL51" s="508">
        <v>24</v>
      </c>
      <c r="AM51" s="508"/>
      <c r="AN51" s="508"/>
      <c r="AO51" s="508"/>
      <c r="AP51" s="551">
        <v>44.624008178710937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70.796379089355469</v>
      </c>
      <c r="F52" s="553"/>
      <c r="G52" s="553"/>
      <c r="H52" s="553"/>
      <c r="I52" s="553">
        <v>39.167732238769531</v>
      </c>
      <c r="J52" s="553"/>
      <c r="K52" s="508">
        <v>160.5833740234375</v>
      </c>
      <c r="L52" s="508"/>
      <c r="M52" s="508"/>
      <c r="N52" s="508">
        <v>159.02239990234375</v>
      </c>
      <c r="O52" s="508"/>
      <c r="P52" s="508"/>
      <c r="Q52" s="508"/>
      <c r="R52" s="508"/>
      <c r="S52" s="508"/>
      <c r="T52" s="3">
        <v>1.56097412109375</v>
      </c>
      <c r="U52" s="508">
        <v>5.1159567832946777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18.097999572753906</v>
      </c>
      <c r="AF52" s="551"/>
      <c r="AG52" s="551"/>
      <c r="AH52" s="551">
        <v>18.097999572753906</v>
      </c>
      <c r="AI52" s="551"/>
      <c r="AJ52" s="551"/>
      <c r="AK52" s="5">
        <v>1.0516747551727295</v>
      </c>
      <c r="AL52" s="508">
        <v>24</v>
      </c>
      <c r="AM52" s="508"/>
      <c r="AN52" s="508"/>
      <c r="AO52" s="508"/>
      <c r="AP52" s="551">
        <v>46.888004302978516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75.279472351074219</v>
      </c>
      <c r="F53" s="553"/>
      <c r="G53" s="553"/>
      <c r="H53" s="553"/>
      <c r="I53" s="553">
        <v>39.895050048828125</v>
      </c>
      <c r="J53" s="553"/>
      <c r="K53" s="508">
        <v>162.51406860351562</v>
      </c>
      <c r="L53" s="508"/>
      <c r="M53" s="508"/>
      <c r="N53" s="508">
        <v>160.83157348632812</v>
      </c>
      <c r="O53" s="508"/>
      <c r="P53" s="508"/>
      <c r="Q53" s="508"/>
      <c r="R53" s="508"/>
      <c r="S53" s="508"/>
      <c r="T53" s="3">
        <v>1.6824951171875</v>
      </c>
      <c r="U53" s="508">
        <v>5.8232769966125488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16.293498992919922</v>
      </c>
      <c r="AF53" s="551"/>
      <c r="AG53" s="551"/>
      <c r="AH53" s="551">
        <v>16.293498992919922</v>
      </c>
      <c r="AI53" s="551"/>
      <c r="AJ53" s="551"/>
      <c r="AK53" s="5">
        <v>0.94681522647857674</v>
      </c>
      <c r="AL53" s="508">
        <v>24</v>
      </c>
      <c r="AM53" s="508"/>
      <c r="AN53" s="508"/>
      <c r="AO53" s="508"/>
      <c r="AP53" s="551">
        <v>42.790008544921875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88.445308176676363</v>
      </c>
      <c r="F54" s="552"/>
      <c r="G54" s="552"/>
      <c r="H54" s="552"/>
      <c r="I54" s="552">
        <v>45.323588562011714</v>
      </c>
      <c r="J54" s="552"/>
      <c r="K54" s="501">
        <v>5044.7884140014667</v>
      </c>
      <c r="L54" s="501"/>
      <c r="M54" s="501"/>
      <c r="N54" s="501">
        <v>4976.5029983520526</v>
      </c>
      <c r="O54" s="501"/>
      <c r="P54" s="501"/>
      <c r="Q54" s="501"/>
      <c r="R54" s="501"/>
      <c r="S54" s="501"/>
      <c r="T54" s="4">
        <v>68.285415649414077</v>
      </c>
      <c r="U54" s="501">
        <v>222.4307861328125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508.150390625</v>
      </c>
      <c r="AF54" s="501"/>
      <c r="AG54" s="501"/>
      <c r="AH54" s="501">
        <v>508.150390625</v>
      </c>
      <c r="AI54" s="501"/>
      <c r="AJ54" s="501"/>
      <c r="AK54" s="4">
        <v>29.528623410987858</v>
      </c>
      <c r="AL54" s="500">
        <v>720</v>
      </c>
      <c r="AM54" s="500"/>
      <c r="AN54" s="500"/>
      <c r="AO54" s="500"/>
      <c r="AP54" s="501">
        <v>1378.5832252502439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195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54371.20703125</v>
      </c>
      <c r="G60" s="484"/>
      <c r="H60" s="484"/>
      <c r="I60" s="484"/>
      <c r="J60" s="484"/>
      <c r="K60" s="484"/>
      <c r="L60" s="484">
        <v>53586.9921875</v>
      </c>
      <c r="M60" s="484"/>
      <c r="N60" s="484"/>
      <c r="O60" s="484"/>
      <c r="P60" s="484">
        <v>1926.0882568359375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6444.95751953125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22482.759765625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49326.41796875</v>
      </c>
      <c r="G61" s="484"/>
      <c r="H61" s="484"/>
      <c r="I61" s="484"/>
      <c r="J61" s="484"/>
      <c r="K61" s="484"/>
      <c r="L61" s="484">
        <v>48610.48828125</v>
      </c>
      <c r="M61" s="484"/>
      <c r="N61" s="484"/>
      <c r="O61" s="484"/>
      <c r="P61" s="484">
        <v>1703.657470703125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5936.80712890625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21104.17578125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5044.7890625</v>
      </c>
      <c r="G62" s="484"/>
      <c r="H62" s="484"/>
      <c r="I62" s="484"/>
      <c r="J62" s="484"/>
      <c r="K62" s="484"/>
      <c r="L62" s="484">
        <v>4976.50390625</v>
      </c>
      <c r="M62" s="484"/>
      <c r="N62" s="484"/>
      <c r="O62" s="484"/>
      <c r="P62" s="484">
        <v>222.4307861328125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508.150390625</v>
      </c>
      <c r="AG62" s="484"/>
      <c r="AH62" s="484"/>
      <c r="AI62" s="484">
        <v>29.528623410987858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1378.583984375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222.4307861328125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29.52861919921876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192.90216693359372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508.150390625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1378.583984375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1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216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46248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217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22.5" customHeight="1">
      <c r="J15" s="516" t="s">
        <v>218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0.7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1.2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216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85.674232482910156</v>
      </c>
      <c r="F24" s="553"/>
      <c r="G24" s="553"/>
      <c r="H24" s="553"/>
      <c r="I24" s="553">
        <v>47.784656524658203</v>
      </c>
      <c r="J24" s="553"/>
      <c r="K24" s="508">
        <v>140.70298767089844</v>
      </c>
      <c r="L24" s="508"/>
      <c r="M24" s="508"/>
      <c r="N24" s="508">
        <v>138.81016540527344</v>
      </c>
      <c r="O24" s="508"/>
      <c r="P24" s="508"/>
      <c r="Q24" s="508"/>
      <c r="R24" s="508"/>
      <c r="S24" s="508"/>
      <c r="T24" s="3">
        <v>1.892822265625</v>
      </c>
      <c r="U24" s="508">
        <v>5.4353823661804199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14.322498321533203</v>
      </c>
      <c r="AF24" s="551"/>
      <c r="AG24" s="551"/>
      <c r="AH24" s="551">
        <v>14.322498321533203</v>
      </c>
      <c r="AI24" s="551"/>
      <c r="AJ24" s="551"/>
      <c r="AK24" s="5">
        <v>0.83228037746429451</v>
      </c>
      <c r="AL24" s="508">
        <v>24</v>
      </c>
      <c r="AM24" s="508"/>
      <c r="AN24" s="508"/>
      <c r="AO24" s="508"/>
      <c r="AP24" s="551">
        <v>37.355003356933594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82.545059204101563</v>
      </c>
      <c r="F25" s="553"/>
      <c r="G25" s="553"/>
      <c r="H25" s="553"/>
      <c r="I25" s="553">
        <v>45.75128173828125</v>
      </c>
      <c r="J25" s="553"/>
      <c r="K25" s="508">
        <v>137.02072143554687</v>
      </c>
      <c r="L25" s="508"/>
      <c r="M25" s="508"/>
      <c r="N25" s="508">
        <v>135.06370544433594</v>
      </c>
      <c r="O25" s="508"/>
      <c r="P25" s="508"/>
      <c r="Q25" s="508"/>
      <c r="R25" s="508"/>
      <c r="S25" s="508"/>
      <c r="T25" s="3">
        <v>1.9570159912109375</v>
      </c>
      <c r="U25" s="508">
        <v>5.1413235664367676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16.376499176025391</v>
      </c>
      <c r="AF25" s="551"/>
      <c r="AG25" s="551"/>
      <c r="AH25" s="551">
        <v>16.376499176025391</v>
      </c>
      <c r="AI25" s="551"/>
      <c r="AJ25" s="551"/>
      <c r="AK25" s="5">
        <v>0.95163836711883543</v>
      </c>
      <c r="AL25" s="508">
        <v>24</v>
      </c>
      <c r="AM25" s="508"/>
      <c r="AN25" s="508"/>
      <c r="AO25" s="508"/>
      <c r="AP25" s="551">
        <v>41.753005981445313</v>
      </c>
      <c r="AQ25" s="551"/>
      <c r="AR25" s="551"/>
      <c r="AS25" s="551"/>
      <c r="AT25" s="551"/>
      <c r="AU25" s="508">
        <v>24</v>
      </c>
      <c r="AV25" s="508"/>
    </row>
    <row r="26" spans="2:48" ht="14.25" customHeight="1">
      <c r="B26" s="514" t="s">
        <v>104</v>
      </c>
      <c r="C26" s="514"/>
      <c r="D26" s="514"/>
      <c r="E26" s="553">
        <v>70.487434387207031</v>
      </c>
      <c r="F26" s="553"/>
      <c r="G26" s="553"/>
      <c r="H26" s="553"/>
      <c r="I26" s="553">
        <v>43.400424957275391</v>
      </c>
      <c r="J26" s="553"/>
      <c r="K26" s="508">
        <v>145.53073120117187</v>
      </c>
      <c r="L26" s="508"/>
      <c r="M26" s="508"/>
      <c r="N26" s="508">
        <v>143.71791076660156</v>
      </c>
      <c r="O26" s="508"/>
      <c r="P26" s="508"/>
      <c r="Q26" s="508"/>
      <c r="R26" s="508"/>
      <c r="S26" s="508"/>
      <c r="T26" s="3">
        <v>1.8128204345703125</v>
      </c>
      <c r="U26" s="508">
        <v>4.030663013458252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14.825497627258301</v>
      </c>
      <c r="AF26" s="551"/>
      <c r="AG26" s="551"/>
      <c r="AH26" s="551">
        <v>14.825497627258301</v>
      </c>
      <c r="AI26" s="551"/>
      <c r="AJ26" s="551"/>
      <c r="AK26" s="5">
        <v>0.86150966711997989</v>
      </c>
      <c r="AL26" s="508">
        <v>24</v>
      </c>
      <c r="AM26" s="508"/>
      <c r="AN26" s="508"/>
      <c r="AO26" s="508"/>
      <c r="AP26" s="551">
        <v>39.516006469726563</v>
      </c>
      <c r="AQ26" s="551"/>
      <c r="AR26" s="551"/>
      <c r="AS26" s="551"/>
      <c r="AT26" s="551"/>
      <c r="AU26" s="508">
        <v>24</v>
      </c>
      <c r="AV26" s="508"/>
    </row>
    <row r="27" spans="2:48" ht="15" customHeight="1">
      <c r="B27" s="514" t="s">
        <v>105</v>
      </c>
      <c r="C27" s="514"/>
      <c r="D27" s="514"/>
      <c r="E27" s="553">
        <v>71.991195678710938</v>
      </c>
      <c r="F27" s="553"/>
      <c r="G27" s="553"/>
      <c r="H27" s="553"/>
      <c r="I27" s="553">
        <v>42.960197448730469</v>
      </c>
      <c r="J27" s="553"/>
      <c r="K27" s="508">
        <v>144.78463745117187</v>
      </c>
      <c r="L27" s="508"/>
      <c r="M27" s="508"/>
      <c r="N27" s="508">
        <v>143.11380004882812</v>
      </c>
      <c r="O27" s="508"/>
      <c r="P27" s="508"/>
      <c r="Q27" s="508"/>
      <c r="R27" s="508"/>
      <c r="S27" s="508"/>
      <c r="T27" s="3">
        <v>1.67083740234375</v>
      </c>
      <c r="U27" s="508">
        <v>4.2851772308349609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16.307498931884766</v>
      </c>
      <c r="AF27" s="551"/>
      <c r="AG27" s="551"/>
      <c r="AH27" s="551">
        <v>16.307498931884766</v>
      </c>
      <c r="AI27" s="551"/>
      <c r="AJ27" s="551"/>
      <c r="AK27" s="5">
        <v>0.94762876293182374</v>
      </c>
      <c r="AL27" s="508">
        <v>24</v>
      </c>
      <c r="AM27" s="508"/>
      <c r="AN27" s="508"/>
      <c r="AO27" s="508"/>
      <c r="AP27" s="551">
        <v>45.084007263183594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76.309310913085937</v>
      </c>
      <c r="F28" s="553"/>
      <c r="G28" s="553"/>
      <c r="H28" s="553"/>
      <c r="I28" s="553">
        <v>44.209911346435547</v>
      </c>
      <c r="J28" s="553"/>
      <c r="K28" s="508">
        <v>141.62355041503906</v>
      </c>
      <c r="L28" s="508"/>
      <c r="M28" s="508"/>
      <c r="N28" s="508">
        <v>139.97560119628906</v>
      </c>
      <c r="O28" s="508"/>
      <c r="P28" s="508"/>
      <c r="Q28" s="508"/>
      <c r="R28" s="508"/>
      <c r="S28" s="508"/>
      <c r="T28" s="3">
        <v>1.64794921875</v>
      </c>
      <c r="U28" s="508">
        <v>4.6298761367797852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18.858997344970703</v>
      </c>
      <c r="AF28" s="551"/>
      <c r="AG28" s="551"/>
      <c r="AH28" s="551">
        <v>18.858997344970703</v>
      </c>
      <c r="AI28" s="551"/>
      <c r="AJ28" s="551"/>
      <c r="AK28" s="5">
        <v>1.0958963357162477</v>
      </c>
      <c r="AL28" s="508">
        <v>24</v>
      </c>
      <c r="AM28" s="508"/>
      <c r="AN28" s="508"/>
      <c r="AO28" s="508"/>
      <c r="AP28" s="551">
        <v>47.775005340576172</v>
      </c>
      <c r="AQ28" s="551"/>
      <c r="AR28" s="551"/>
      <c r="AS28" s="551"/>
      <c r="AT28" s="551"/>
      <c r="AU28" s="508">
        <v>24</v>
      </c>
      <c r="AV28" s="508"/>
    </row>
    <row r="29" spans="2:48" ht="14.25" customHeight="1">
      <c r="B29" s="514" t="s">
        <v>107</v>
      </c>
      <c r="C29" s="514"/>
      <c r="D29" s="514"/>
      <c r="E29" s="553">
        <v>77.011299133300781</v>
      </c>
      <c r="F29" s="553"/>
      <c r="G29" s="553"/>
      <c r="H29" s="553"/>
      <c r="I29" s="553">
        <v>43.366142272949219</v>
      </c>
      <c r="J29" s="553"/>
      <c r="K29" s="508">
        <v>127.89018249511719</v>
      </c>
      <c r="L29" s="508"/>
      <c r="M29" s="508"/>
      <c r="N29" s="508">
        <v>126.44682312011719</v>
      </c>
      <c r="O29" s="508"/>
      <c r="P29" s="508"/>
      <c r="Q29" s="508"/>
      <c r="R29" s="508"/>
      <c r="S29" s="508"/>
      <c r="T29" s="3">
        <v>1.443359375</v>
      </c>
      <c r="U29" s="508">
        <v>4.3753275871276855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15.32099723815918</v>
      </c>
      <c r="AF29" s="551"/>
      <c r="AG29" s="551"/>
      <c r="AH29" s="551">
        <v>15.32099723815918</v>
      </c>
      <c r="AI29" s="551"/>
      <c r="AJ29" s="551"/>
      <c r="AK29" s="5">
        <v>0.89030314950943001</v>
      </c>
      <c r="AL29" s="508">
        <v>24</v>
      </c>
      <c r="AM29" s="508"/>
      <c r="AN29" s="508"/>
      <c r="AO29" s="508"/>
      <c r="AP29" s="551">
        <v>40.215007781982422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80.433364868164063</v>
      </c>
      <c r="F30" s="553"/>
      <c r="G30" s="553"/>
      <c r="H30" s="553"/>
      <c r="I30" s="553">
        <v>45.253623962402344</v>
      </c>
      <c r="J30" s="553"/>
      <c r="K30" s="508">
        <v>133.95933532714844</v>
      </c>
      <c r="L30" s="508"/>
      <c r="M30" s="508"/>
      <c r="N30" s="508">
        <v>132.303955078125</v>
      </c>
      <c r="O30" s="508"/>
      <c r="P30" s="508"/>
      <c r="Q30" s="508"/>
      <c r="R30" s="508"/>
      <c r="S30" s="508"/>
      <c r="T30" s="3">
        <v>1.6553802490234375</v>
      </c>
      <c r="U30" s="508">
        <v>4.7989153861999512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16.947999954223633</v>
      </c>
      <c r="AF30" s="551"/>
      <c r="AG30" s="551"/>
      <c r="AH30" s="551">
        <v>16.947999954223633</v>
      </c>
      <c r="AI30" s="551"/>
      <c r="AJ30" s="551"/>
      <c r="AK30" s="5">
        <v>0.9848482773399353</v>
      </c>
      <c r="AL30" s="508">
        <v>24</v>
      </c>
      <c r="AM30" s="508"/>
      <c r="AN30" s="508"/>
      <c r="AO30" s="508"/>
      <c r="AP30" s="551">
        <v>42.591007232666016</v>
      </c>
      <c r="AQ30" s="551"/>
      <c r="AR30" s="551"/>
      <c r="AS30" s="551"/>
      <c r="AT30" s="551"/>
      <c r="AU30" s="508">
        <v>24</v>
      </c>
      <c r="AV30" s="508"/>
    </row>
    <row r="31" spans="2:48" ht="15" customHeight="1">
      <c r="B31" s="514" t="s">
        <v>109</v>
      </c>
      <c r="C31" s="514"/>
      <c r="D31" s="514"/>
      <c r="E31" s="553">
        <v>80.9962158203125</v>
      </c>
      <c r="F31" s="553"/>
      <c r="G31" s="553"/>
      <c r="H31" s="553"/>
      <c r="I31" s="553">
        <v>43.837776184082031</v>
      </c>
      <c r="J31" s="553"/>
      <c r="K31" s="508">
        <v>132.98828125</v>
      </c>
      <c r="L31" s="508"/>
      <c r="M31" s="508"/>
      <c r="N31" s="508">
        <v>131.23579406738281</v>
      </c>
      <c r="O31" s="508"/>
      <c r="P31" s="508"/>
      <c r="Q31" s="508"/>
      <c r="R31" s="508"/>
      <c r="S31" s="508"/>
      <c r="T31" s="3">
        <v>1.7524871826171875</v>
      </c>
      <c r="U31" s="508">
        <v>5.0298409461975098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15.252498626708984</v>
      </c>
      <c r="AF31" s="551"/>
      <c r="AG31" s="551"/>
      <c r="AH31" s="551">
        <v>15.252498626708984</v>
      </c>
      <c r="AI31" s="551"/>
      <c r="AJ31" s="551"/>
      <c r="AK31" s="5">
        <v>0.88632269519805906</v>
      </c>
      <c r="AL31" s="508">
        <v>24</v>
      </c>
      <c r="AM31" s="508"/>
      <c r="AN31" s="508"/>
      <c r="AO31" s="508"/>
      <c r="AP31" s="551">
        <v>39.202007293701172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79.662277221679688</v>
      </c>
      <c r="F32" s="553"/>
      <c r="G32" s="553"/>
      <c r="H32" s="553"/>
      <c r="I32" s="553">
        <v>40.854331970214844</v>
      </c>
      <c r="J32" s="553"/>
      <c r="K32" s="508">
        <v>113.22928619384766</v>
      </c>
      <c r="L32" s="508"/>
      <c r="M32" s="508"/>
      <c r="N32" s="508">
        <v>111.64218139648437</v>
      </c>
      <c r="O32" s="508"/>
      <c r="P32" s="508"/>
      <c r="Q32" s="508"/>
      <c r="R32" s="508"/>
      <c r="S32" s="508"/>
      <c r="T32" s="3">
        <v>1.5871047973632813</v>
      </c>
      <c r="U32" s="508">
        <v>4.4679484367370605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17.783496856689453</v>
      </c>
      <c r="AF32" s="551"/>
      <c r="AG32" s="551"/>
      <c r="AH32" s="551">
        <v>17.783496856689453</v>
      </c>
      <c r="AI32" s="551"/>
      <c r="AJ32" s="551"/>
      <c r="AK32" s="5">
        <v>1.0333990023422241</v>
      </c>
      <c r="AL32" s="508">
        <v>24</v>
      </c>
      <c r="AM32" s="508"/>
      <c r="AN32" s="508"/>
      <c r="AO32" s="508"/>
      <c r="AP32" s="551">
        <v>38.957008361816406</v>
      </c>
      <c r="AQ32" s="551"/>
      <c r="AR32" s="551"/>
      <c r="AS32" s="551"/>
      <c r="AT32" s="551"/>
      <c r="AU32" s="508">
        <v>24</v>
      </c>
      <c r="AV32" s="508"/>
    </row>
    <row r="33" spans="2:48" ht="14.25" customHeight="1">
      <c r="B33" s="514" t="s">
        <v>111</v>
      </c>
      <c r="C33" s="514"/>
      <c r="D33" s="514"/>
      <c r="E33" s="553">
        <v>73.081031799316406</v>
      </c>
      <c r="F33" s="553"/>
      <c r="G33" s="553"/>
      <c r="H33" s="553"/>
      <c r="I33" s="553">
        <v>43.245948791503906</v>
      </c>
      <c r="J33" s="553"/>
      <c r="K33" s="508">
        <v>140.51710510253906</v>
      </c>
      <c r="L33" s="508"/>
      <c r="M33" s="508"/>
      <c r="N33" s="508">
        <v>138.910400390625</v>
      </c>
      <c r="O33" s="508"/>
      <c r="P33" s="508"/>
      <c r="Q33" s="508"/>
      <c r="R33" s="508"/>
      <c r="S33" s="508"/>
      <c r="T33" s="3">
        <v>1.6067047119140625</v>
      </c>
      <c r="U33" s="508">
        <v>4.2720093727111816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14.306499481201172</v>
      </c>
      <c r="AF33" s="551"/>
      <c r="AG33" s="551"/>
      <c r="AH33" s="551">
        <v>14.306499481201172</v>
      </c>
      <c r="AI33" s="551"/>
      <c r="AJ33" s="551"/>
      <c r="AK33" s="5">
        <v>0.83135068485260011</v>
      </c>
      <c r="AL33" s="508">
        <v>24</v>
      </c>
      <c r="AM33" s="508"/>
      <c r="AN33" s="508"/>
      <c r="AO33" s="508"/>
      <c r="AP33" s="551">
        <v>38.036006927490234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74.113639831542969</v>
      </c>
      <c r="F34" s="553"/>
      <c r="G34" s="553"/>
      <c r="H34" s="553"/>
      <c r="I34" s="553">
        <v>44.541328430175781</v>
      </c>
      <c r="J34" s="553"/>
      <c r="K34" s="508">
        <v>158.88262939453125</v>
      </c>
      <c r="L34" s="508"/>
      <c r="M34" s="508"/>
      <c r="N34" s="508">
        <v>157.2296142578125</v>
      </c>
      <c r="O34" s="508"/>
      <c r="P34" s="508"/>
      <c r="Q34" s="508"/>
      <c r="R34" s="508"/>
      <c r="S34" s="508"/>
      <c r="T34" s="3">
        <v>1.65301513671875</v>
      </c>
      <c r="U34" s="508">
        <v>4.7840347290039062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16.869998931884766</v>
      </c>
      <c r="AF34" s="551"/>
      <c r="AG34" s="551"/>
      <c r="AH34" s="551">
        <v>16.869998931884766</v>
      </c>
      <c r="AI34" s="551"/>
      <c r="AJ34" s="551"/>
      <c r="AK34" s="5">
        <v>0.98031563793182375</v>
      </c>
      <c r="AL34" s="508">
        <v>24</v>
      </c>
      <c r="AM34" s="508"/>
      <c r="AN34" s="508"/>
      <c r="AO34" s="508"/>
      <c r="AP34" s="551">
        <v>44.889003753662109</v>
      </c>
      <c r="AQ34" s="551"/>
      <c r="AR34" s="551"/>
      <c r="AS34" s="551"/>
      <c r="AT34" s="551"/>
      <c r="AU34" s="508">
        <v>24</v>
      </c>
      <c r="AV34" s="508"/>
    </row>
    <row r="35" spans="2:48" ht="15" customHeight="1">
      <c r="B35" s="514" t="s">
        <v>113</v>
      </c>
      <c r="C35" s="514"/>
      <c r="D35" s="514"/>
      <c r="E35" s="553">
        <v>75.288673400878906</v>
      </c>
      <c r="F35" s="553"/>
      <c r="G35" s="553"/>
      <c r="H35" s="553"/>
      <c r="I35" s="553">
        <v>45.124706268310547</v>
      </c>
      <c r="J35" s="553"/>
      <c r="K35" s="508">
        <v>163.56277465820313</v>
      </c>
      <c r="L35" s="508"/>
      <c r="M35" s="508"/>
      <c r="N35" s="508">
        <v>161.90119934082031</v>
      </c>
      <c r="O35" s="508"/>
      <c r="P35" s="508"/>
      <c r="Q35" s="508"/>
      <c r="R35" s="508"/>
      <c r="S35" s="508"/>
      <c r="T35" s="3">
        <v>1.6615753173828125</v>
      </c>
      <c r="U35" s="508">
        <v>5.021204948425293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17.214998245239258</v>
      </c>
      <c r="AF35" s="551"/>
      <c r="AG35" s="551"/>
      <c r="AH35" s="551">
        <v>17.214998245239258</v>
      </c>
      <c r="AI35" s="551"/>
      <c r="AJ35" s="551"/>
      <c r="AK35" s="5">
        <v>1.0003635480308533</v>
      </c>
      <c r="AL35" s="508">
        <v>24</v>
      </c>
      <c r="AM35" s="508"/>
      <c r="AN35" s="508"/>
      <c r="AO35" s="508"/>
      <c r="AP35" s="551">
        <v>47.947002410888672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83.549285888671875</v>
      </c>
      <c r="F36" s="553"/>
      <c r="G36" s="553"/>
      <c r="H36" s="553"/>
      <c r="I36" s="553">
        <v>47.154853820800781</v>
      </c>
      <c r="J36" s="553"/>
      <c r="K36" s="508">
        <v>148.39366149902344</v>
      </c>
      <c r="L36" s="508"/>
      <c r="M36" s="508"/>
      <c r="N36" s="508">
        <v>146.7412109375</v>
      </c>
      <c r="O36" s="508"/>
      <c r="P36" s="508"/>
      <c r="Q36" s="508"/>
      <c r="R36" s="508"/>
      <c r="S36" s="508"/>
      <c r="T36" s="3">
        <v>1.6524505615234375</v>
      </c>
      <c r="U36" s="508">
        <v>5.4843096733093262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16.781000137329102</v>
      </c>
      <c r="AF36" s="551"/>
      <c r="AG36" s="551"/>
      <c r="AH36" s="551">
        <v>16.781000137329102</v>
      </c>
      <c r="AI36" s="551"/>
      <c r="AJ36" s="551"/>
      <c r="AK36" s="5">
        <v>0.97514391798019417</v>
      </c>
      <c r="AL36" s="508">
        <v>24</v>
      </c>
      <c r="AM36" s="508"/>
      <c r="AN36" s="508"/>
      <c r="AO36" s="508"/>
      <c r="AP36" s="551">
        <v>41.871009826660156</v>
      </c>
      <c r="AQ36" s="551"/>
      <c r="AR36" s="551"/>
      <c r="AS36" s="551"/>
      <c r="AT36" s="551"/>
      <c r="AU36" s="508">
        <v>24</v>
      </c>
      <c r="AV36" s="508"/>
    </row>
    <row r="37" spans="2:48" ht="14.25" customHeight="1">
      <c r="B37" s="514" t="s">
        <v>115</v>
      </c>
      <c r="C37" s="514"/>
      <c r="D37" s="514"/>
      <c r="E37" s="553">
        <v>95.181678771972656</v>
      </c>
      <c r="F37" s="553"/>
      <c r="G37" s="553"/>
      <c r="H37" s="553"/>
      <c r="I37" s="553">
        <v>49.984661102294922</v>
      </c>
      <c r="J37" s="553"/>
      <c r="K37" s="508">
        <v>139.95207214355469</v>
      </c>
      <c r="L37" s="508"/>
      <c r="M37" s="508"/>
      <c r="N37" s="508">
        <v>138.12861633300781</v>
      </c>
      <c r="O37" s="508"/>
      <c r="P37" s="508"/>
      <c r="Q37" s="508"/>
      <c r="R37" s="508"/>
      <c r="S37" s="508"/>
      <c r="T37" s="3">
        <v>1.823455810546875</v>
      </c>
      <c r="U37" s="508">
        <v>6.4336452484130859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15.39900016784668</v>
      </c>
      <c r="AF37" s="551"/>
      <c r="AG37" s="551"/>
      <c r="AH37" s="551">
        <v>15.39900016784668</v>
      </c>
      <c r="AI37" s="551"/>
      <c r="AJ37" s="551"/>
      <c r="AK37" s="5">
        <v>0.89483589975357058</v>
      </c>
      <c r="AL37" s="508">
        <v>24</v>
      </c>
      <c r="AM37" s="508"/>
      <c r="AN37" s="508"/>
      <c r="AO37" s="508"/>
      <c r="AP37" s="551">
        <v>40.973003387451172</v>
      </c>
      <c r="AQ37" s="551"/>
      <c r="AR37" s="551"/>
      <c r="AS37" s="551"/>
      <c r="AT37" s="551"/>
      <c r="AU37" s="508">
        <v>24</v>
      </c>
      <c r="AV37" s="508"/>
    </row>
    <row r="38" spans="2:48" ht="15" customHeight="1">
      <c r="B38" s="514" t="s">
        <v>116</v>
      </c>
      <c r="C38" s="514"/>
      <c r="D38" s="514"/>
      <c r="E38" s="553">
        <v>90.629669189453125</v>
      </c>
      <c r="F38" s="553"/>
      <c r="G38" s="553"/>
      <c r="H38" s="553"/>
      <c r="I38" s="553">
        <v>50.096607208251953</v>
      </c>
      <c r="J38" s="553"/>
      <c r="K38" s="508">
        <v>140.90478515625</v>
      </c>
      <c r="L38" s="508"/>
      <c r="M38" s="508"/>
      <c r="N38" s="508">
        <v>138.95648193359375</v>
      </c>
      <c r="O38" s="508"/>
      <c r="P38" s="508"/>
      <c r="Q38" s="508"/>
      <c r="R38" s="508"/>
      <c r="S38" s="508"/>
      <c r="T38" s="3">
        <v>1.94830322265625</v>
      </c>
      <c r="U38" s="508">
        <v>5.8228216171264648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14.660999298095703</v>
      </c>
      <c r="AF38" s="551"/>
      <c r="AG38" s="551"/>
      <c r="AH38" s="551">
        <v>14.660999298095703</v>
      </c>
      <c r="AI38" s="551"/>
      <c r="AJ38" s="551"/>
      <c r="AK38" s="5">
        <v>0.8519506692123413</v>
      </c>
      <c r="AL38" s="508">
        <v>24</v>
      </c>
      <c r="AM38" s="508"/>
      <c r="AN38" s="508"/>
      <c r="AO38" s="508"/>
      <c r="AP38" s="551">
        <v>40.128005981445313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100.44182586669922</v>
      </c>
      <c r="F39" s="553"/>
      <c r="G39" s="553"/>
      <c r="H39" s="553"/>
      <c r="I39" s="553">
        <v>54.902133941650391</v>
      </c>
      <c r="J39" s="553"/>
      <c r="K39" s="508">
        <v>144.79037475585937</v>
      </c>
      <c r="L39" s="508"/>
      <c r="M39" s="508"/>
      <c r="N39" s="508">
        <v>142.74392700195312</v>
      </c>
      <c r="O39" s="508"/>
      <c r="P39" s="508"/>
      <c r="Q39" s="508"/>
      <c r="R39" s="508"/>
      <c r="S39" s="508"/>
      <c r="T39" s="3">
        <v>2.04644775390625</v>
      </c>
      <c r="U39" s="508">
        <v>6.7306466102600098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15.273998260498047</v>
      </c>
      <c r="AF39" s="551"/>
      <c r="AG39" s="551"/>
      <c r="AH39" s="551">
        <v>15.273998260498047</v>
      </c>
      <c r="AI39" s="551"/>
      <c r="AJ39" s="551"/>
      <c r="AK39" s="5">
        <v>0.88757203891754155</v>
      </c>
      <c r="AL39" s="508">
        <v>24</v>
      </c>
      <c r="AM39" s="508"/>
      <c r="AN39" s="508"/>
      <c r="AO39" s="508"/>
      <c r="AP39" s="551">
        <v>42.112007141113281</v>
      </c>
      <c r="AQ39" s="551"/>
      <c r="AR39" s="551"/>
      <c r="AS39" s="551"/>
      <c r="AT39" s="551"/>
      <c r="AU39" s="508">
        <v>24</v>
      </c>
      <c r="AV39" s="508"/>
    </row>
    <row r="40" spans="2:48" ht="14.25" customHeight="1">
      <c r="B40" s="514" t="s">
        <v>118</v>
      </c>
      <c r="C40" s="514"/>
      <c r="D40" s="514"/>
      <c r="E40" s="553">
        <v>101.03761291503906</v>
      </c>
      <c r="F40" s="553"/>
      <c r="G40" s="553"/>
      <c r="H40" s="553"/>
      <c r="I40" s="553">
        <v>62.798439025878906</v>
      </c>
      <c r="J40" s="553"/>
      <c r="K40" s="508">
        <v>183.06495666503906</v>
      </c>
      <c r="L40" s="508"/>
      <c r="M40" s="508"/>
      <c r="N40" s="508">
        <v>180.79376220703125</v>
      </c>
      <c r="O40" s="508"/>
      <c r="P40" s="508"/>
      <c r="Q40" s="508"/>
      <c r="R40" s="508"/>
      <c r="S40" s="508"/>
      <c r="T40" s="3">
        <v>2.2711944580078125</v>
      </c>
      <c r="U40" s="508">
        <v>7.1722869873046875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11.498498916625977</v>
      </c>
      <c r="AF40" s="551"/>
      <c r="AG40" s="551"/>
      <c r="AH40" s="551">
        <v>11.498498916625977</v>
      </c>
      <c r="AI40" s="551"/>
      <c r="AJ40" s="551"/>
      <c r="AK40" s="5">
        <v>0.66817777204513551</v>
      </c>
      <c r="AL40" s="508">
        <v>24</v>
      </c>
      <c r="AM40" s="508"/>
      <c r="AN40" s="508"/>
      <c r="AO40" s="508"/>
      <c r="AP40" s="551">
        <v>40.146007537841797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102.35418701171875</v>
      </c>
      <c r="F41" s="553"/>
      <c r="G41" s="553"/>
      <c r="H41" s="553"/>
      <c r="I41" s="553">
        <v>61.248756408691406</v>
      </c>
      <c r="J41" s="553"/>
      <c r="K41" s="508">
        <v>183.61288452148437</v>
      </c>
      <c r="L41" s="508"/>
      <c r="M41" s="508"/>
      <c r="N41" s="508">
        <v>181.29627990722656</v>
      </c>
      <c r="O41" s="508"/>
      <c r="P41" s="508"/>
      <c r="Q41" s="508"/>
      <c r="R41" s="508"/>
      <c r="S41" s="508"/>
      <c r="T41" s="3">
        <v>2.3166046142578125</v>
      </c>
      <c r="U41" s="508">
        <v>7.7199001312255859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12.939998626708984</v>
      </c>
      <c r="AF41" s="551"/>
      <c r="AG41" s="551"/>
      <c r="AH41" s="551">
        <v>12.939998626708984</v>
      </c>
      <c r="AI41" s="551"/>
      <c r="AJ41" s="551"/>
      <c r="AK41" s="5">
        <v>0.7519433201980591</v>
      </c>
      <c r="AL41" s="508">
        <v>24</v>
      </c>
      <c r="AM41" s="508"/>
      <c r="AN41" s="508"/>
      <c r="AO41" s="508"/>
      <c r="AP41" s="551">
        <v>46.683013916015625</v>
      </c>
      <c r="AQ41" s="551"/>
      <c r="AR41" s="551"/>
      <c r="AS41" s="551"/>
      <c r="AT41" s="551"/>
      <c r="AU41" s="508">
        <v>24</v>
      </c>
      <c r="AV41" s="508"/>
    </row>
    <row r="42" spans="2:48" ht="15" customHeight="1">
      <c r="B42" s="514" t="s">
        <v>120</v>
      </c>
      <c r="C42" s="514"/>
      <c r="D42" s="514"/>
      <c r="E42" s="553">
        <v>102.97074127197266</v>
      </c>
      <c r="F42" s="553"/>
      <c r="G42" s="553"/>
      <c r="H42" s="553"/>
      <c r="I42" s="553">
        <v>62.989185333251953</v>
      </c>
      <c r="J42" s="553"/>
      <c r="K42" s="508">
        <v>187.15765380859375</v>
      </c>
      <c r="L42" s="508"/>
      <c r="M42" s="508"/>
      <c r="N42" s="508">
        <v>184.83956909179687</v>
      </c>
      <c r="O42" s="508"/>
      <c r="P42" s="508"/>
      <c r="Q42" s="508"/>
      <c r="R42" s="508"/>
      <c r="S42" s="508"/>
      <c r="T42" s="3">
        <v>2.318084716796875</v>
      </c>
      <c r="U42" s="508">
        <v>7.6611132621765137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14.004000663757324</v>
      </c>
      <c r="AF42" s="551"/>
      <c r="AG42" s="551"/>
      <c r="AH42" s="551">
        <v>14.004000663757324</v>
      </c>
      <c r="AI42" s="551"/>
      <c r="AJ42" s="551"/>
      <c r="AK42" s="5">
        <v>0.81377247857093815</v>
      </c>
      <c r="AL42" s="508">
        <v>24</v>
      </c>
      <c r="AM42" s="508"/>
      <c r="AN42" s="508"/>
      <c r="AO42" s="508"/>
      <c r="AP42" s="551">
        <v>47.827007293701172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102.13203430175781</v>
      </c>
      <c r="F43" s="553"/>
      <c r="G43" s="553"/>
      <c r="H43" s="553"/>
      <c r="I43" s="553">
        <v>60.8968505859375</v>
      </c>
      <c r="J43" s="553"/>
      <c r="K43" s="508">
        <v>182.07225036621094</v>
      </c>
      <c r="L43" s="508"/>
      <c r="M43" s="508"/>
      <c r="N43" s="508">
        <v>179.74836730957031</v>
      </c>
      <c r="O43" s="508"/>
      <c r="P43" s="508"/>
      <c r="Q43" s="508"/>
      <c r="R43" s="508"/>
      <c r="S43" s="508"/>
      <c r="T43" s="3">
        <v>2.323883056640625</v>
      </c>
      <c r="U43" s="508">
        <v>7.6795740127563477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11.867498397827148</v>
      </c>
      <c r="AF43" s="551"/>
      <c r="AG43" s="551"/>
      <c r="AH43" s="551">
        <v>11.867498397827148</v>
      </c>
      <c r="AI43" s="551"/>
      <c r="AJ43" s="551"/>
      <c r="AK43" s="5">
        <v>0.68962033189773564</v>
      </c>
      <c r="AL43" s="508">
        <v>24</v>
      </c>
      <c r="AM43" s="508"/>
      <c r="AN43" s="508"/>
      <c r="AO43" s="508"/>
      <c r="AP43" s="551">
        <v>40.310005187988281</v>
      </c>
      <c r="AQ43" s="551"/>
      <c r="AR43" s="551"/>
      <c r="AS43" s="551"/>
      <c r="AT43" s="551"/>
      <c r="AU43" s="508">
        <v>24</v>
      </c>
      <c r="AV43" s="508"/>
    </row>
    <row r="44" spans="2:48" ht="14.25" customHeight="1">
      <c r="B44" s="514" t="s">
        <v>122</v>
      </c>
      <c r="C44" s="514"/>
      <c r="D44" s="514"/>
      <c r="E44" s="553">
        <v>101.44713592529297</v>
      </c>
      <c r="F44" s="553"/>
      <c r="G44" s="553"/>
      <c r="H44" s="553"/>
      <c r="I44" s="553">
        <v>60.71685791015625</v>
      </c>
      <c r="J44" s="553"/>
      <c r="K44" s="508">
        <v>181.73802185058594</v>
      </c>
      <c r="L44" s="508"/>
      <c r="M44" s="508"/>
      <c r="N44" s="508">
        <v>179.39057922363281</v>
      </c>
      <c r="O44" s="508"/>
      <c r="P44" s="508"/>
      <c r="Q44" s="508"/>
      <c r="R44" s="508"/>
      <c r="S44" s="508"/>
      <c r="T44" s="3">
        <v>2.347442626953125</v>
      </c>
      <c r="U44" s="508">
        <v>7.5751328468322754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12.607997894287109</v>
      </c>
      <c r="AF44" s="551"/>
      <c r="AG44" s="551"/>
      <c r="AH44" s="551">
        <v>12.607997894287109</v>
      </c>
      <c r="AI44" s="551"/>
      <c r="AJ44" s="551"/>
      <c r="AK44" s="5">
        <v>0.73265075763702392</v>
      </c>
      <c r="AL44" s="508">
        <v>24</v>
      </c>
      <c r="AM44" s="508"/>
      <c r="AN44" s="508"/>
      <c r="AO44" s="508"/>
      <c r="AP44" s="551">
        <v>40.138004302978516</v>
      </c>
      <c r="AQ44" s="551"/>
      <c r="AR44" s="551"/>
      <c r="AS44" s="551"/>
      <c r="AT44" s="551"/>
      <c r="AU44" s="508">
        <v>24</v>
      </c>
      <c r="AV44" s="508"/>
    </row>
    <row r="45" spans="2:48" ht="15" customHeight="1">
      <c r="B45" s="514" t="s">
        <v>123</v>
      </c>
      <c r="C45" s="514"/>
      <c r="D45" s="514"/>
      <c r="E45" s="553">
        <v>101.40310668945312</v>
      </c>
      <c r="F45" s="553"/>
      <c r="G45" s="553"/>
      <c r="H45" s="553"/>
      <c r="I45" s="553">
        <v>54.427696228027344</v>
      </c>
      <c r="J45" s="553"/>
      <c r="K45" s="508">
        <v>153.64482116699219</v>
      </c>
      <c r="L45" s="508"/>
      <c r="M45" s="508"/>
      <c r="N45" s="508">
        <v>151.55827331542969</v>
      </c>
      <c r="O45" s="508"/>
      <c r="P45" s="508"/>
      <c r="Q45" s="508"/>
      <c r="R45" s="508"/>
      <c r="S45" s="508"/>
      <c r="T45" s="3">
        <v>2.0865478515625</v>
      </c>
      <c r="U45" s="508">
        <v>7.3589601516723633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15.643999099731445</v>
      </c>
      <c r="AF45" s="551"/>
      <c r="AG45" s="551"/>
      <c r="AH45" s="551">
        <v>15.643999099731445</v>
      </c>
      <c r="AI45" s="551"/>
      <c r="AJ45" s="551"/>
      <c r="AK45" s="5">
        <v>0.90907278768539435</v>
      </c>
      <c r="AL45" s="508">
        <v>24</v>
      </c>
      <c r="AM45" s="508"/>
      <c r="AN45" s="508"/>
      <c r="AO45" s="508"/>
      <c r="AP45" s="551">
        <v>43.235004425048828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101.46742248535156</v>
      </c>
      <c r="F46" s="553"/>
      <c r="G46" s="553"/>
      <c r="H46" s="553"/>
      <c r="I46" s="553">
        <v>51.95635986328125</v>
      </c>
      <c r="J46" s="553"/>
      <c r="K46" s="508">
        <v>143.91499328613281</v>
      </c>
      <c r="L46" s="508"/>
      <c r="M46" s="508"/>
      <c r="N46" s="508">
        <v>141.95280456542969</v>
      </c>
      <c r="O46" s="508"/>
      <c r="P46" s="508"/>
      <c r="Q46" s="508"/>
      <c r="R46" s="508"/>
      <c r="S46" s="508"/>
      <c r="T46" s="3">
        <v>1.962188720703125</v>
      </c>
      <c r="U46" s="508">
        <v>7.2502784729003906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14.065999984741211</v>
      </c>
      <c r="AF46" s="551"/>
      <c r="AG46" s="551"/>
      <c r="AH46" s="551">
        <v>14.065999984741211</v>
      </c>
      <c r="AI46" s="551"/>
      <c r="AJ46" s="551"/>
      <c r="AK46" s="5">
        <v>0.81737525911331177</v>
      </c>
      <c r="AL46" s="508">
        <v>24</v>
      </c>
      <c r="AM46" s="508"/>
      <c r="AN46" s="508"/>
      <c r="AO46" s="508"/>
      <c r="AP46" s="551">
        <v>37.148006439208984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101.41149139404297</v>
      </c>
      <c r="F47" s="553"/>
      <c r="G47" s="553"/>
      <c r="H47" s="553"/>
      <c r="I47" s="553">
        <v>58.135524749755859</v>
      </c>
      <c r="J47" s="553"/>
      <c r="K47" s="508">
        <v>162.38652038574219</v>
      </c>
      <c r="L47" s="508"/>
      <c r="M47" s="508"/>
      <c r="N47" s="508">
        <v>160.25790405273437</v>
      </c>
      <c r="O47" s="508"/>
      <c r="P47" s="508"/>
      <c r="Q47" s="508"/>
      <c r="R47" s="508"/>
      <c r="S47" s="508"/>
      <c r="T47" s="3">
        <v>2.1286163330078125</v>
      </c>
      <c r="U47" s="508">
        <v>7.1836533546447754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14.300998687744141</v>
      </c>
      <c r="AF47" s="551"/>
      <c r="AG47" s="551"/>
      <c r="AH47" s="551">
        <v>14.300998687744141</v>
      </c>
      <c r="AI47" s="551"/>
      <c r="AJ47" s="551"/>
      <c r="AK47" s="5">
        <v>0.83103103374481202</v>
      </c>
      <c r="AL47" s="508">
        <v>24</v>
      </c>
      <c r="AM47" s="508"/>
      <c r="AN47" s="508"/>
      <c r="AO47" s="508"/>
      <c r="AP47" s="551">
        <v>40.410003662109375</v>
      </c>
      <c r="AQ47" s="551"/>
      <c r="AR47" s="551"/>
      <c r="AS47" s="551"/>
      <c r="AT47" s="551"/>
      <c r="AU47" s="508">
        <v>24</v>
      </c>
      <c r="AV47" s="508"/>
    </row>
    <row r="48" spans="2:48" ht="14.25" customHeight="1">
      <c r="B48" s="514" t="s">
        <v>126</v>
      </c>
      <c r="C48" s="514"/>
      <c r="D48" s="514"/>
      <c r="E48" s="553">
        <v>101.89126586914062</v>
      </c>
      <c r="F48" s="553"/>
      <c r="G48" s="553"/>
      <c r="H48" s="553"/>
      <c r="I48" s="553">
        <v>52.417331695556641</v>
      </c>
      <c r="J48" s="553"/>
      <c r="K48" s="508">
        <v>143.59706115722656</v>
      </c>
      <c r="L48" s="508"/>
      <c r="M48" s="508"/>
      <c r="N48" s="508">
        <v>141.61875915527344</v>
      </c>
      <c r="O48" s="508"/>
      <c r="P48" s="508"/>
      <c r="Q48" s="508"/>
      <c r="R48" s="508"/>
      <c r="S48" s="508"/>
      <c r="T48" s="3">
        <v>1.978302001953125</v>
      </c>
      <c r="U48" s="508">
        <v>7.2311606407165527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15.994497299194336</v>
      </c>
      <c r="AF48" s="551"/>
      <c r="AG48" s="551"/>
      <c r="AH48" s="551">
        <v>15.994497299194336</v>
      </c>
      <c r="AI48" s="551"/>
      <c r="AJ48" s="551"/>
      <c r="AK48" s="5">
        <v>0.92944023805618292</v>
      </c>
      <c r="AL48" s="508">
        <v>24</v>
      </c>
      <c r="AM48" s="508"/>
      <c r="AN48" s="508"/>
      <c r="AO48" s="508"/>
      <c r="AP48" s="551">
        <v>41.133010864257813</v>
      </c>
      <c r="AQ48" s="551"/>
      <c r="AR48" s="551"/>
      <c r="AS48" s="551"/>
      <c r="AT48" s="551"/>
      <c r="AU48" s="508">
        <v>24</v>
      </c>
      <c r="AV48" s="508"/>
    </row>
    <row r="49" spans="2:48" ht="15" customHeight="1">
      <c r="B49" s="514" t="s">
        <v>127</v>
      </c>
      <c r="C49" s="514"/>
      <c r="D49" s="514"/>
      <c r="E49" s="553">
        <v>101.60909271240234</v>
      </c>
      <c r="F49" s="553"/>
      <c r="G49" s="553"/>
      <c r="H49" s="553"/>
      <c r="I49" s="553">
        <v>51.497726440429688</v>
      </c>
      <c r="J49" s="553"/>
      <c r="K49" s="508">
        <v>148.89067077636719</v>
      </c>
      <c r="L49" s="508"/>
      <c r="M49" s="508"/>
      <c r="N49" s="508">
        <v>146.74156188964844</v>
      </c>
      <c r="O49" s="508"/>
      <c r="P49" s="508"/>
      <c r="Q49" s="508"/>
      <c r="R49" s="508"/>
      <c r="S49" s="508"/>
      <c r="T49" s="3">
        <v>2.14910888671875</v>
      </c>
      <c r="U49" s="508">
        <v>7.5956921577453613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19.679496765136719</v>
      </c>
      <c r="AF49" s="551"/>
      <c r="AG49" s="551"/>
      <c r="AH49" s="551">
        <v>19.679496765136719</v>
      </c>
      <c r="AI49" s="551"/>
      <c r="AJ49" s="551"/>
      <c r="AK49" s="5">
        <v>1.1435755570220947</v>
      </c>
      <c r="AL49" s="508">
        <v>24</v>
      </c>
      <c r="AM49" s="508"/>
      <c r="AN49" s="508"/>
      <c r="AO49" s="508"/>
      <c r="AP49" s="551">
        <v>50.477005004882813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100.93681335449219</v>
      </c>
      <c r="F50" s="553"/>
      <c r="G50" s="553"/>
      <c r="H50" s="553"/>
      <c r="I50" s="553">
        <v>55.372077941894531</v>
      </c>
      <c r="J50" s="553"/>
      <c r="K50" s="508">
        <v>170.14352416992187</v>
      </c>
      <c r="L50" s="508"/>
      <c r="M50" s="508"/>
      <c r="N50" s="508">
        <v>167.7470703125</v>
      </c>
      <c r="O50" s="508"/>
      <c r="P50" s="508"/>
      <c r="Q50" s="508"/>
      <c r="R50" s="508"/>
      <c r="S50" s="508"/>
      <c r="T50" s="3">
        <v>2.396453857421875</v>
      </c>
      <c r="U50" s="508">
        <v>7.9123544692993164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11.502999305725098</v>
      </c>
      <c r="AF50" s="551"/>
      <c r="AG50" s="551"/>
      <c r="AH50" s="551">
        <v>11.502999305725098</v>
      </c>
      <c r="AI50" s="551"/>
      <c r="AJ50" s="551"/>
      <c r="AK50" s="5">
        <v>0.66843928965568544</v>
      </c>
      <c r="AL50" s="508">
        <v>24</v>
      </c>
      <c r="AM50" s="508"/>
      <c r="AN50" s="508"/>
      <c r="AO50" s="508"/>
      <c r="AP50" s="551">
        <v>36.492008209228516</v>
      </c>
      <c r="AQ50" s="551"/>
      <c r="AR50" s="551"/>
      <c r="AS50" s="551"/>
      <c r="AT50" s="551"/>
      <c r="AU50" s="508">
        <v>24</v>
      </c>
      <c r="AV50" s="508"/>
    </row>
    <row r="51" spans="2:48" ht="14.25" customHeight="1">
      <c r="B51" s="514" t="s">
        <v>129</v>
      </c>
      <c r="C51" s="514"/>
      <c r="D51" s="514"/>
      <c r="E51" s="553">
        <v>101.33855438232422</v>
      </c>
      <c r="F51" s="553"/>
      <c r="G51" s="553"/>
      <c r="H51" s="553"/>
      <c r="I51" s="553">
        <v>54.160945892333984</v>
      </c>
      <c r="J51" s="553"/>
      <c r="K51" s="508">
        <v>166.58952331542969</v>
      </c>
      <c r="L51" s="508"/>
      <c r="M51" s="508"/>
      <c r="N51" s="508">
        <v>164.21949768066406</v>
      </c>
      <c r="O51" s="508"/>
      <c r="P51" s="508"/>
      <c r="Q51" s="508"/>
      <c r="R51" s="508"/>
      <c r="S51" s="508"/>
      <c r="T51" s="3">
        <v>2.370025634765625</v>
      </c>
      <c r="U51" s="508">
        <v>8.0140562057495117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14.913497924804688</v>
      </c>
      <c r="AF51" s="551"/>
      <c r="AG51" s="551"/>
      <c r="AH51" s="551">
        <v>14.913497924804688</v>
      </c>
      <c r="AI51" s="551"/>
      <c r="AJ51" s="551"/>
      <c r="AK51" s="5">
        <v>0.86662336441040044</v>
      </c>
      <c r="AL51" s="508">
        <v>24</v>
      </c>
      <c r="AM51" s="508"/>
      <c r="AN51" s="508"/>
      <c r="AO51" s="508"/>
      <c r="AP51" s="551">
        <v>40.073009490966797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82.241188049316406</v>
      </c>
      <c r="F52" s="553"/>
      <c r="G52" s="553"/>
      <c r="H52" s="553"/>
      <c r="I52" s="553">
        <v>49.038963317871094</v>
      </c>
      <c r="J52" s="553"/>
      <c r="K52" s="508">
        <v>170.84530639648437</v>
      </c>
      <c r="L52" s="508"/>
      <c r="M52" s="508"/>
      <c r="N52" s="508">
        <v>168.62811279296875</v>
      </c>
      <c r="O52" s="508"/>
      <c r="P52" s="508"/>
      <c r="Q52" s="508"/>
      <c r="R52" s="508"/>
      <c r="S52" s="508"/>
      <c r="T52" s="3">
        <v>2.217193603515625</v>
      </c>
      <c r="U52" s="508">
        <v>5.7563676834106445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14.470500946044922</v>
      </c>
      <c r="AF52" s="551"/>
      <c r="AG52" s="551"/>
      <c r="AH52" s="551">
        <v>14.470500946044922</v>
      </c>
      <c r="AI52" s="551"/>
      <c r="AJ52" s="551"/>
      <c r="AK52" s="5">
        <v>0.84088080997467041</v>
      </c>
      <c r="AL52" s="508">
        <v>24</v>
      </c>
      <c r="AM52" s="508"/>
      <c r="AN52" s="508"/>
      <c r="AO52" s="508"/>
      <c r="AP52" s="551">
        <v>36.904006958007812</v>
      </c>
      <c r="AQ52" s="551"/>
      <c r="AR52" s="551"/>
      <c r="AS52" s="551"/>
      <c r="AT52" s="551"/>
      <c r="AU52" s="508">
        <v>24</v>
      </c>
      <c r="AV52" s="508"/>
    </row>
    <row r="53" spans="2:48" ht="15" customHeight="1">
      <c r="B53" s="514" t="s">
        <v>131</v>
      </c>
      <c r="C53" s="514"/>
      <c r="D53" s="514"/>
      <c r="E53" s="553">
        <v>77.214340209960937</v>
      </c>
      <c r="F53" s="553"/>
      <c r="G53" s="553"/>
      <c r="H53" s="553"/>
      <c r="I53" s="553">
        <v>46.983524322509766</v>
      </c>
      <c r="J53" s="553"/>
      <c r="K53" s="508">
        <v>165.54014587402344</v>
      </c>
      <c r="L53" s="508"/>
      <c r="M53" s="508"/>
      <c r="N53" s="508">
        <v>163.97428894042969</v>
      </c>
      <c r="O53" s="508"/>
      <c r="P53" s="508"/>
      <c r="Q53" s="508"/>
      <c r="R53" s="508"/>
      <c r="S53" s="508"/>
      <c r="T53" s="3">
        <v>1.56585693359375</v>
      </c>
      <c r="U53" s="508">
        <v>5.0862503051757813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15.219499588012695</v>
      </c>
      <c r="AF53" s="551"/>
      <c r="AG53" s="551"/>
      <c r="AH53" s="551">
        <v>15.219499588012695</v>
      </c>
      <c r="AI53" s="551"/>
      <c r="AJ53" s="551"/>
      <c r="AK53" s="5">
        <v>0.88440512105941771</v>
      </c>
      <c r="AL53" s="508">
        <v>24</v>
      </c>
      <c r="AM53" s="508"/>
      <c r="AN53" s="508"/>
      <c r="AO53" s="508"/>
      <c r="AP53" s="551">
        <v>39.280006408691406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89.228372701009135</v>
      </c>
      <c r="F54" s="552"/>
      <c r="G54" s="552"/>
      <c r="H54" s="552"/>
      <c r="I54" s="552">
        <v>50.503627522786459</v>
      </c>
      <c r="J54" s="552"/>
      <c r="K54" s="501">
        <v>4597.9314498901349</v>
      </c>
      <c r="L54" s="501"/>
      <c r="M54" s="501"/>
      <c r="N54" s="501">
        <v>4539.688217163085</v>
      </c>
      <c r="O54" s="501"/>
      <c r="P54" s="501"/>
      <c r="Q54" s="501"/>
      <c r="R54" s="501"/>
      <c r="S54" s="501"/>
      <c r="T54" s="4">
        <v>58.24323272705076</v>
      </c>
      <c r="U54" s="501">
        <v>181.93986386060712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455.21208590269072</v>
      </c>
      <c r="AF54" s="501"/>
      <c r="AG54" s="501"/>
      <c r="AH54" s="501">
        <v>455.21208590269072</v>
      </c>
      <c r="AI54" s="501"/>
      <c r="AJ54" s="501"/>
      <c r="AK54" s="4">
        <v>26.452367152490609</v>
      </c>
      <c r="AL54" s="500">
        <v>720</v>
      </c>
      <c r="AM54" s="500"/>
      <c r="AN54" s="500"/>
      <c r="AO54" s="500"/>
      <c r="AP54" s="501">
        <v>1248.6601982116699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216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50419.425972938538</v>
      </c>
      <c r="G60" s="484"/>
      <c r="H60" s="484"/>
      <c r="I60" s="484"/>
      <c r="J60" s="484"/>
      <c r="K60" s="484"/>
      <c r="L60" s="484">
        <v>50085.858497142792</v>
      </c>
      <c r="M60" s="484"/>
      <c r="N60" s="484"/>
      <c r="O60" s="484"/>
      <c r="P60" s="484">
        <v>1602.7439971864223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6107.3833433389664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19649.591346502304</v>
      </c>
      <c r="AR60" s="484"/>
      <c r="AS60" s="484"/>
      <c r="AT60" s="484"/>
      <c r="AU60" s="484"/>
      <c r="AV60" s="484"/>
    </row>
    <row r="61" spans="2:48" ht="22.5" customHeight="1">
      <c r="B61" s="488">
        <v>45252</v>
      </c>
      <c r="C61" s="488"/>
      <c r="D61" s="488"/>
      <c r="E61" s="488"/>
      <c r="F61" s="484">
        <v>45821.49361371994</v>
      </c>
      <c r="G61" s="484"/>
      <c r="H61" s="484"/>
      <c r="I61" s="484"/>
      <c r="J61" s="484"/>
      <c r="K61" s="484"/>
      <c r="L61" s="484">
        <v>45546.170046806335</v>
      </c>
      <c r="M61" s="484"/>
      <c r="N61" s="484"/>
      <c r="O61" s="484"/>
      <c r="P61" s="484">
        <v>1420.8041333258152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5652.1712574362755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18400.930127739906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4597.9323592185974</v>
      </c>
      <c r="G62" s="484"/>
      <c r="H62" s="484"/>
      <c r="I62" s="484"/>
      <c r="J62" s="484"/>
      <c r="K62" s="484"/>
      <c r="L62" s="484">
        <v>4539.6884503364563</v>
      </c>
      <c r="M62" s="484"/>
      <c r="N62" s="484"/>
      <c r="O62" s="484"/>
      <c r="P62" s="484">
        <v>181.93986386060712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455.21208590269072</v>
      </c>
      <c r="AG62" s="484"/>
      <c r="AH62" s="484"/>
      <c r="AI62" s="484">
        <v>26.452367152490609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1248.6612187623978</v>
      </c>
      <c r="AR62" s="484"/>
      <c r="AS62" s="484"/>
      <c r="AT62" s="484"/>
      <c r="AU62" s="484"/>
      <c r="AV62" s="484"/>
    </row>
    <row r="63" spans="2:48" ht="3.75" customHeight="1"/>
    <row r="64" spans="2:48" ht="20.2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181.93986386060712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26.452374311805361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155.48748954880179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455.21208590269072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1248.6612187623978</v>
      </c>
      <c r="U72" s="491"/>
      <c r="V72" s="491"/>
      <c r="W72" s="491"/>
    </row>
    <row r="73" spans="2:35" ht="16.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.75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49"/>
  <sheetViews>
    <sheetView workbookViewId="0">
      <selection activeCell="A15" sqref="A15:XFD15"/>
    </sheetView>
  </sheetViews>
  <sheetFormatPr defaultRowHeight="12.75"/>
  <cols>
    <col min="1" max="1" width="13.28515625" style="160" customWidth="1"/>
    <col min="2" max="10" width="9.28515625" style="160" customWidth="1"/>
    <col min="11" max="11" width="13.28515625" style="160" customWidth="1"/>
    <col min="12" max="20" width="9.28515625" style="160" customWidth="1"/>
    <col min="21" max="21" width="11.7109375" style="162" customWidth="1"/>
    <col min="22" max="22" width="11.7109375" style="160" customWidth="1"/>
    <col min="23" max="16384" width="9.140625" style="160"/>
  </cols>
  <sheetData>
    <row r="1" spans="1:22">
      <c r="E1" s="161" t="s">
        <v>365</v>
      </c>
      <c r="O1" s="161" t="s">
        <v>365</v>
      </c>
    </row>
    <row r="2" spans="1:22">
      <c r="A2" s="467" t="s">
        <v>366</v>
      </c>
      <c r="B2" s="467"/>
      <c r="C2" s="467"/>
      <c r="D2" s="467"/>
      <c r="E2" s="467"/>
      <c r="F2" s="467"/>
      <c r="G2" s="467"/>
      <c r="H2" s="467"/>
      <c r="I2" s="467"/>
      <c r="J2" s="467"/>
      <c r="K2" s="467" t="s">
        <v>366</v>
      </c>
      <c r="L2" s="467"/>
      <c r="M2" s="467"/>
      <c r="N2" s="467"/>
      <c r="O2" s="467"/>
      <c r="P2" s="467"/>
      <c r="Q2" s="467"/>
      <c r="R2" s="467"/>
      <c r="S2" s="467"/>
      <c r="T2" s="467"/>
    </row>
    <row r="3" spans="1:22">
      <c r="D3" s="163" t="s">
        <v>280</v>
      </c>
      <c r="E3" s="164" t="s">
        <v>367</v>
      </c>
      <c r="F3" s="163" t="s">
        <v>368</v>
      </c>
      <c r="G3" s="165" t="str">
        <f>'[1]34'!Q2</f>
        <v>2023</v>
      </c>
      <c r="H3" s="160" t="s">
        <v>369</v>
      </c>
      <c r="N3" s="163" t="s">
        <v>280</v>
      </c>
      <c r="O3" s="164" t="str">
        <f>E3</f>
        <v>сентябрь</v>
      </c>
      <c r="P3" s="163" t="s">
        <v>368</v>
      </c>
      <c r="Q3" s="165" t="str">
        <f>$G$3</f>
        <v>2023</v>
      </c>
      <c r="R3" s="160" t="s">
        <v>369</v>
      </c>
    </row>
    <row r="5" spans="1:22">
      <c r="A5" s="160" t="s">
        <v>370</v>
      </c>
      <c r="B5" s="162"/>
      <c r="D5" s="468" t="s">
        <v>371</v>
      </c>
      <c r="E5" s="468"/>
      <c r="F5" s="468"/>
      <c r="G5" s="468"/>
      <c r="H5" s="468"/>
      <c r="I5" s="468"/>
      <c r="K5" s="160" t="s">
        <v>370</v>
      </c>
      <c r="L5" s="162"/>
      <c r="N5" s="468" t="str">
        <f>D5</f>
        <v>ООО Управляющая компания Проспект</v>
      </c>
      <c r="O5" s="468"/>
      <c r="P5" s="468"/>
      <c r="Q5" s="468"/>
      <c r="R5" s="468"/>
      <c r="S5" s="468"/>
    </row>
    <row r="6" spans="1:22">
      <c r="A6" s="160" t="s">
        <v>372</v>
      </c>
      <c r="B6" s="166"/>
      <c r="C6" s="163" t="s">
        <v>373</v>
      </c>
      <c r="D6" s="469" t="s">
        <v>374</v>
      </c>
      <c r="E6" s="469"/>
      <c r="F6" s="469"/>
      <c r="G6" s="469"/>
      <c r="H6" s="469"/>
      <c r="I6" s="469"/>
      <c r="K6" s="160" t="s">
        <v>372</v>
      </c>
      <c r="L6" s="166"/>
      <c r="M6" s="163" t="s">
        <v>373</v>
      </c>
      <c r="N6" s="469" t="s">
        <v>374</v>
      </c>
      <c r="O6" s="469"/>
      <c r="P6" s="469"/>
      <c r="Q6" s="469"/>
      <c r="R6" s="469"/>
      <c r="S6" s="469"/>
    </row>
    <row r="7" spans="1:22">
      <c r="A7" s="160" t="s">
        <v>375</v>
      </c>
      <c r="B7" s="162"/>
      <c r="D7" s="469" t="str">
        <f>[1]Т5!R44</f>
        <v>В.А. Плотников</v>
      </c>
      <c r="E7" s="469"/>
      <c r="F7" s="469"/>
      <c r="G7" s="469"/>
      <c r="H7" s="469"/>
      <c r="I7" s="469"/>
      <c r="J7" s="167"/>
      <c r="K7" s="160" t="s">
        <v>375</v>
      </c>
      <c r="L7" s="162"/>
      <c r="N7" s="469" t="str">
        <f>D7</f>
        <v>В.А. Плотников</v>
      </c>
      <c r="O7" s="469"/>
      <c r="P7" s="469"/>
      <c r="Q7" s="469"/>
      <c r="R7" s="469"/>
      <c r="S7" s="469"/>
    </row>
    <row r="8" spans="1:22">
      <c r="A8" s="160" t="s">
        <v>376</v>
      </c>
      <c r="D8" s="470" t="s">
        <v>377</v>
      </c>
      <c r="E8" s="470"/>
      <c r="F8" s="470"/>
      <c r="G8" s="470"/>
      <c r="H8" s="470"/>
      <c r="I8" s="470"/>
      <c r="K8" s="160" t="s">
        <v>376</v>
      </c>
      <c r="N8" s="470" t="str">
        <f>D8</f>
        <v>8-913-770-25-12</v>
      </c>
      <c r="O8" s="470"/>
      <c r="P8" s="470"/>
      <c r="Q8" s="470"/>
      <c r="R8" s="470"/>
      <c r="S8" s="470"/>
    </row>
    <row r="9" spans="1:22">
      <c r="J9" s="168"/>
      <c r="T9" s="168"/>
    </row>
    <row r="10" spans="1:22" ht="15.75">
      <c r="A10" s="471" t="s">
        <v>16</v>
      </c>
      <c r="B10" s="472" t="s">
        <v>378</v>
      </c>
      <c r="C10" s="472"/>
      <c r="D10" s="472"/>
      <c r="E10" s="472"/>
      <c r="F10" s="472"/>
      <c r="G10" s="472"/>
      <c r="H10" s="472"/>
      <c r="I10" s="472"/>
      <c r="J10" s="169"/>
      <c r="K10" s="471" t="s">
        <v>16</v>
      </c>
      <c r="L10" s="472" t="s">
        <v>378</v>
      </c>
      <c r="M10" s="472"/>
      <c r="N10" s="472"/>
      <c r="O10" s="472"/>
      <c r="P10" s="472"/>
      <c r="Q10" s="472"/>
      <c r="R10" s="472"/>
      <c r="S10" s="472"/>
      <c r="T10" s="169"/>
    </row>
    <row r="11" spans="1:22" ht="15">
      <c r="A11" s="471"/>
      <c r="B11" s="471" t="s">
        <v>379</v>
      </c>
      <c r="C11" s="471"/>
      <c r="D11" s="471"/>
      <c r="E11" s="471"/>
      <c r="F11" s="471" t="s">
        <v>380</v>
      </c>
      <c r="G11" s="471"/>
      <c r="H11" s="471"/>
      <c r="I11" s="471"/>
      <c r="J11" s="170"/>
      <c r="K11" s="471"/>
      <c r="L11" s="474" t="s">
        <v>381</v>
      </c>
      <c r="M11" s="474"/>
      <c r="N11" s="474"/>
      <c r="O11" s="474"/>
      <c r="P11" s="474"/>
      <c r="Q11" s="474" t="s">
        <v>382</v>
      </c>
      <c r="R11" s="474"/>
      <c r="S11" s="474"/>
      <c r="T11" s="170"/>
    </row>
    <row r="12" spans="1:22" ht="15">
      <c r="A12" s="471"/>
      <c r="B12" s="471"/>
      <c r="C12" s="471"/>
      <c r="D12" s="471"/>
      <c r="E12" s="471"/>
      <c r="F12" s="471"/>
      <c r="G12" s="471"/>
      <c r="H12" s="471"/>
      <c r="I12" s="471"/>
      <c r="J12" s="170"/>
      <c r="K12" s="471"/>
      <c r="L12" s="474"/>
      <c r="M12" s="474"/>
      <c r="N12" s="474"/>
      <c r="O12" s="474"/>
      <c r="P12" s="474"/>
      <c r="Q12" s="474"/>
      <c r="R12" s="474"/>
      <c r="S12" s="474"/>
      <c r="T12" s="170"/>
    </row>
    <row r="13" spans="1:22">
      <c r="A13" s="471"/>
      <c r="B13" s="171" t="s">
        <v>383</v>
      </c>
      <c r="C13" s="171" t="s">
        <v>384</v>
      </c>
      <c r="D13" s="171" t="s">
        <v>383</v>
      </c>
      <c r="E13" s="171" t="s">
        <v>383</v>
      </c>
      <c r="F13" s="171" t="s">
        <v>383</v>
      </c>
      <c r="G13" s="171" t="s">
        <v>383</v>
      </c>
      <c r="H13" s="171" t="s">
        <v>383</v>
      </c>
      <c r="I13" s="171" t="s">
        <v>383</v>
      </c>
      <c r="J13" s="172"/>
      <c r="K13" s="471"/>
      <c r="L13" s="173" t="s">
        <v>383</v>
      </c>
      <c r="M13" s="173" t="s">
        <v>383</v>
      </c>
      <c r="N13" s="173" t="s">
        <v>383</v>
      </c>
      <c r="O13" s="173" t="s">
        <v>383</v>
      </c>
      <c r="P13" s="173" t="s">
        <v>383</v>
      </c>
      <c r="Q13" s="173" t="s">
        <v>383</v>
      </c>
      <c r="R13" s="173" t="s">
        <v>383</v>
      </c>
      <c r="S13" s="173" t="s">
        <v>383</v>
      </c>
      <c r="T13" s="172"/>
    </row>
    <row r="14" spans="1:22">
      <c r="A14" s="471"/>
      <c r="B14" s="174"/>
      <c r="C14" s="174">
        <v>5009268</v>
      </c>
      <c r="D14" s="174" t="s">
        <v>385</v>
      </c>
      <c r="E14" s="175"/>
      <c r="F14" s="175">
        <v>2556736</v>
      </c>
      <c r="G14" s="175" t="s">
        <v>386</v>
      </c>
      <c r="H14" s="175" t="s">
        <v>387</v>
      </c>
      <c r="I14" s="175"/>
      <c r="J14" s="176"/>
      <c r="K14" s="471"/>
      <c r="L14" s="177">
        <v>906700</v>
      </c>
      <c r="M14" s="177">
        <v>84001</v>
      </c>
      <c r="N14" s="177">
        <v>907509</v>
      </c>
      <c r="O14" s="177">
        <v>2556726</v>
      </c>
      <c r="P14" s="177">
        <v>2978914</v>
      </c>
      <c r="Q14" s="177">
        <v>758293</v>
      </c>
      <c r="R14" s="177">
        <v>476400</v>
      </c>
      <c r="S14" s="177">
        <v>758289</v>
      </c>
      <c r="T14" s="176"/>
    </row>
    <row r="15" spans="1:22" s="162" customFormat="1">
      <c r="A15" s="178">
        <v>45194</v>
      </c>
      <c r="B15" s="179"/>
      <c r="C15" s="179">
        <v>623</v>
      </c>
      <c r="D15" s="179">
        <v>2975</v>
      </c>
      <c r="E15" s="179"/>
      <c r="F15" s="179">
        <v>294</v>
      </c>
      <c r="G15" s="179">
        <v>457</v>
      </c>
      <c r="H15" s="179">
        <v>838</v>
      </c>
      <c r="I15" s="180"/>
      <c r="J15" s="181"/>
      <c r="K15" s="178">
        <f>A15</f>
        <v>45194</v>
      </c>
      <c r="L15" s="182">
        <v>828</v>
      </c>
      <c r="M15" s="182">
        <v>1677</v>
      </c>
      <c r="N15" s="183">
        <v>295</v>
      </c>
      <c r="O15" s="182">
        <v>207</v>
      </c>
      <c r="P15" s="184">
        <v>162</v>
      </c>
      <c r="Q15" s="182">
        <v>43</v>
      </c>
      <c r="R15" s="182">
        <v>1152</v>
      </c>
      <c r="S15" s="182">
        <v>206</v>
      </c>
      <c r="T15" s="172"/>
      <c r="V15" s="160"/>
    </row>
    <row r="16" spans="1:22" s="162" customFormat="1">
      <c r="A16" s="178">
        <v>45194</v>
      </c>
      <c r="B16" s="179"/>
      <c r="C16" s="179">
        <v>623</v>
      </c>
      <c r="D16" s="179">
        <v>2975</v>
      </c>
      <c r="E16" s="179"/>
      <c r="F16" s="179">
        <v>294</v>
      </c>
      <c r="G16" s="179">
        <v>457</v>
      </c>
      <c r="H16" s="179">
        <v>838</v>
      </c>
      <c r="I16" s="180"/>
      <c r="J16" s="181"/>
      <c r="K16" s="178">
        <f>A16</f>
        <v>45194</v>
      </c>
      <c r="L16" s="182">
        <v>828</v>
      </c>
      <c r="M16" s="182">
        <v>1677</v>
      </c>
      <c r="N16" s="183">
        <v>295</v>
      </c>
      <c r="O16" s="182">
        <v>207</v>
      </c>
      <c r="P16" s="184">
        <v>162</v>
      </c>
      <c r="Q16" s="182">
        <v>43</v>
      </c>
      <c r="R16" s="182">
        <v>1152</v>
      </c>
      <c r="S16" s="182">
        <v>206</v>
      </c>
      <c r="T16" s="172"/>
      <c r="V16" s="160"/>
    </row>
    <row r="17" spans="1:21">
      <c r="A17" s="185"/>
      <c r="B17" s="186"/>
      <c r="C17" s="186"/>
      <c r="D17" s="186"/>
      <c r="E17" s="186"/>
      <c r="F17" s="187"/>
      <c r="G17" s="186"/>
      <c r="H17" s="186"/>
      <c r="I17" s="188"/>
      <c r="J17" s="189"/>
      <c r="K17" s="187"/>
      <c r="L17" s="190"/>
      <c r="M17" s="190"/>
      <c r="N17" s="190"/>
      <c r="O17" s="190"/>
      <c r="P17" s="191"/>
      <c r="Q17" s="190"/>
      <c r="R17" s="190"/>
      <c r="S17" s="192"/>
      <c r="T17" s="193"/>
    </row>
    <row r="18" spans="1:21">
      <c r="A18" s="194" t="s">
        <v>388</v>
      </c>
      <c r="B18" s="195">
        <f>B16-B15+B21</f>
        <v>0</v>
      </c>
      <c r="C18" s="195">
        <f>C16-C15</f>
        <v>0</v>
      </c>
      <c r="D18" s="195">
        <f>D16-D15</f>
        <v>0</v>
      </c>
      <c r="E18" s="196">
        <f>E16-E15</f>
        <v>0</v>
      </c>
      <c r="F18" s="197">
        <f>F16-F15+F21</f>
        <v>0</v>
      </c>
      <c r="G18" s="196">
        <f>G16-G15</f>
        <v>0</v>
      </c>
      <c r="H18" s="196">
        <f>H16-H15</f>
        <v>0</v>
      </c>
      <c r="I18" s="196">
        <f>I16-I15</f>
        <v>0</v>
      </c>
      <c r="J18" s="189"/>
      <c r="K18" s="196" t="s">
        <v>388</v>
      </c>
      <c r="L18" s="195">
        <f>L16-L15</f>
        <v>0</v>
      </c>
      <c r="M18" s="195">
        <f>M16-M15</f>
        <v>0</v>
      </c>
      <c r="N18" s="195">
        <f>N16-N15</f>
        <v>0</v>
      </c>
      <c r="O18" s="195">
        <f>O16-O15+O21</f>
        <v>0</v>
      </c>
      <c r="P18" s="197">
        <f>P16-P15+P21</f>
        <v>0</v>
      </c>
      <c r="Q18" s="195">
        <f>Q16-Q15</f>
        <v>0</v>
      </c>
      <c r="R18" s="195">
        <f>R16-R15+R21</f>
        <v>0</v>
      </c>
      <c r="S18" s="195">
        <f>S16-S15</f>
        <v>0</v>
      </c>
      <c r="T18" s="193"/>
    </row>
    <row r="19" spans="1:21">
      <c r="A19" s="198"/>
      <c r="B19" s="186"/>
      <c r="C19" s="186"/>
      <c r="D19" s="186"/>
      <c r="E19" s="188"/>
      <c r="F19" s="186"/>
      <c r="G19" s="186"/>
      <c r="H19" s="186"/>
      <c r="I19" s="188"/>
      <c r="J19" s="181"/>
      <c r="K19" s="199"/>
      <c r="L19" s="190"/>
      <c r="M19" s="190"/>
      <c r="N19" s="190"/>
      <c r="O19" s="192"/>
      <c r="P19" s="190"/>
      <c r="Q19" s="190"/>
      <c r="R19" s="190"/>
      <c r="S19" s="192"/>
      <c r="T19" s="172"/>
    </row>
    <row r="20" spans="1:21">
      <c r="A20" s="194" t="s">
        <v>389</v>
      </c>
      <c r="B20" s="477">
        <f>B18+C18+D18+E18</f>
        <v>0</v>
      </c>
      <c r="C20" s="477"/>
      <c r="D20" s="477"/>
      <c r="E20" s="477"/>
      <c r="F20" s="477">
        <f>F18+G18+H18+I18</f>
        <v>0</v>
      </c>
      <c r="G20" s="477"/>
      <c r="H20" s="477"/>
      <c r="I20" s="477"/>
      <c r="J20" s="200"/>
      <c r="K20" s="196" t="s">
        <v>389</v>
      </c>
      <c r="L20" s="478">
        <f>L18+M18+N18+O18+P18</f>
        <v>0</v>
      </c>
      <c r="M20" s="478"/>
      <c r="N20" s="478"/>
      <c r="O20" s="478"/>
      <c r="P20" s="478"/>
      <c r="Q20" s="478">
        <f>Q18+R18+S18</f>
        <v>0</v>
      </c>
      <c r="R20" s="478"/>
      <c r="S20" s="478"/>
      <c r="T20" s="201"/>
    </row>
    <row r="21" spans="1:21" s="161" customFormat="1">
      <c r="A21" s="202"/>
      <c r="B21" s="203"/>
      <c r="C21" s="204"/>
      <c r="D21" s="204"/>
      <c r="E21" s="204"/>
      <c r="F21" s="205"/>
      <c r="G21" s="206"/>
      <c r="H21" s="206"/>
      <c r="I21" s="206"/>
      <c r="J21" s="204"/>
      <c r="K21" s="204"/>
      <c r="L21" s="207"/>
      <c r="M21" s="207"/>
      <c r="N21" s="207"/>
      <c r="O21" s="208"/>
      <c r="P21" s="209"/>
      <c r="Q21" s="210"/>
      <c r="R21" s="209"/>
      <c r="S21" s="211"/>
      <c r="T21" s="202"/>
      <c r="U21" s="212"/>
    </row>
    <row r="22" spans="1:21">
      <c r="A22" s="168"/>
      <c r="B22" s="213"/>
      <c r="C22" s="213"/>
      <c r="D22" s="213"/>
      <c r="E22" s="213"/>
      <c r="F22" s="214"/>
      <c r="G22" s="214"/>
      <c r="H22" s="214"/>
      <c r="I22" s="214"/>
      <c r="J22" s="213"/>
      <c r="K22" s="213"/>
      <c r="L22" s="215"/>
      <c r="M22" s="215"/>
      <c r="N22" s="215"/>
      <c r="O22" s="215"/>
      <c r="P22" s="216"/>
      <c r="Q22" s="216"/>
      <c r="R22" s="216"/>
      <c r="S22" s="216"/>
      <c r="T22" s="168"/>
    </row>
    <row r="23" spans="1:21">
      <c r="A23" s="471" t="s">
        <v>16</v>
      </c>
      <c r="B23" s="473" t="s">
        <v>378</v>
      </c>
      <c r="C23" s="473"/>
      <c r="D23" s="473"/>
      <c r="E23" s="473"/>
      <c r="F23" s="473"/>
      <c r="G23" s="473"/>
      <c r="H23" s="473"/>
      <c r="I23" s="473"/>
      <c r="J23" s="214"/>
      <c r="K23" s="474" t="s">
        <v>16</v>
      </c>
      <c r="L23" s="475" t="s">
        <v>378</v>
      </c>
      <c r="M23" s="475"/>
      <c r="N23" s="475"/>
      <c r="O23" s="475"/>
      <c r="P23" s="475"/>
      <c r="Q23" s="475"/>
      <c r="R23" s="475"/>
      <c r="S23" s="475"/>
    </row>
    <row r="24" spans="1:21">
      <c r="A24" s="471"/>
      <c r="B24" s="474" t="s">
        <v>390</v>
      </c>
      <c r="C24" s="474"/>
      <c r="D24" s="474"/>
      <c r="E24" s="474"/>
      <c r="F24" s="474" t="s">
        <v>391</v>
      </c>
      <c r="G24" s="474"/>
      <c r="H24" s="474"/>
      <c r="I24" s="474"/>
      <c r="J24" s="214"/>
      <c r="K24" s="474"/>
      <c r="L24" s="476" t="s">
        <v>392</v>
      </c>
      <c r="M24" s="476"/>
      <c r="N24" s="476"/>
      <c r="O24" s="476"/>
      <c r="P24" s="476" t="s">
        <v>393</v>
      </c>
      <c r="Q24" s="476"/>
      <c r="R24" s="476"/>
      <c r="S24" s="476"/>
    </row>
    <row r="25" spans="1:21">
      <c r="A25" s="471"/>
      <c r="B25" s="474"/>
      <c r="C25" s="474"/>
      <c r="D25" s="474"/>
      <c r="E25" s="474"/>
      <c r="F25" s="474"/>
      <c r="G25" s="474"/>
      <c r="H25" s="474"/>
      <c r="I25" s="474"/>
      <c r="J25" s="214"/>
      <c r="K25" s="474"/>
      <c r="L25" s="476"/>
      <c r="M25" s="476"/>
      <c r="N25" s="476"/>
      <c r="O25" s="476"/>
      <c r="P25" s="476"/>
      <c r="Q25" s="476"/>
      <c r="R25" s="476"/>
      <c r="S25" s="476"/>
    </row>
    <row r="26" spans="1:21">
      <c r="A26" s="471"/>
      <c r="B26" s="182" t="s">
        <v>383</v>
      </c>
      <c r="C26" s="182" t="s">
        <v>383</v>
      </c>
      <c r="D26" s="182" t="s">
        <v>383</v>
      </c>
      <c r="E26" s="182" t="s">
        <v>383</v>
      </c>
      <c r="F26" s="182" t="s">
        <v>383</v>
      </c>
      <c r="G26" s="182" t="s">
        <v>383</v>
      </c>
      <c r="H26" s="182" t="s">
        <v>383</v>
      </c>
      <c r="I26" s="182" t="s">
        <v>383</v>
      </c>
      <c r="J26" s="214"/>
      <c r="K26" s="474"/>
      <c r="L26" s="182" t="s">
        <v>383</v>
      </c>
      <c r="M26" s="182" t="s">
        <v>383</v>
      </c>
      <c r="N26" s="182" t="s">
        <v>383</v>
      </c>
      <c r="O26" s="182" t="s">
        <v>383</v>
      </c>
      <c r="P26" s="182" t="s">
        <v>383</v>
      </c>
      <c r="Q26" s="182" t="s">
        <v>383</v>
      </c>
      <c r="R26" s="182" t="s">
        <v>383</v>
      </c>
      <c r="S26" s="182" t="s">
        <v>383</v>
      </c>
    </row>
    <row r="27" spans="1:21">
      <c r="A27" s="471"/>
      <c r="B27" s="217" t="s">
        <v>394</v>
      </c>
      <c r="C27" s="217" t="s">
        <v>395</v>
      </c>
      <c r="D27" s="217"/>
      <c r="E27" s="217"/>
      <c r="F27" s="217" t="s">
        <v>396</v>
      </c>
      <c r="G27" s="217" t="s">
        <v>397</v>
      </c>
      <c r="H27" s="217"/>
      <c r="I27" s="217"/>
      <c r="J27" s="214"/>
      <c r="K27" s="474"/>
      <c r="L27" s="217">
        <v>596101</v>
      </c>
      <c r="M27" s="217">
        <v>593407</v>
      </c>
      <c r="N27" s="217">
        <v>590406</v>
      </c>
      <c r="O27" s="217"/>
      <c r="P27" s="217">
        <v>588106</v>
      </c>
      <c r="Q27" s="217">
        <v>590208</v>
      </c>
      <c r="R27" s="217">
        <v>592202</v>
      </c>
      <c r="S27" s="217"/>
    </row>
    <row r="28" spans="1:21">
      <c r="A28" s="178">
        <f>A15</f>
        <v>45194</v>
      </c>
      <c r="B28" s="183">
        <v>695</v>
      </c>
      <c r="C28" s="183">
        <v>488</v>
      </c>
      <c r="D28" s="182"/>
      <c r="E28" s="182"/>
      <c r="F28" s="183">
        <v>939</v>
      </c>
      <c r="G28" s="183">
        <v>527</v>
      </c>
      <c r="H28" s="182"/>
      <c r="I28" s="182"/>
      <c r="J28" s="214"/>
      <c r="K28" s="178">
        <f>A15</f>
        <v>45194</v>
      </c>
      <c r="L28" s="182">
        <v>640</v>
      </c>
      <c r="M28" s="183">
        <v>1536</v>
      </c>
      <c r="N28" s="182">
        <v>397</v>
      </c>
      <c r="O28" s="182"/>
      <c r="P28" s="182">
        <v>659</v>
      </c>
      <c r="Q28" s="182">
        <v>1140</v>
      </c>
      <c r="R28" s="183">
        <v>690</v>
      </c>
      <c r="S28" s="182"/>
    </row>
    <row r="29" spans="1:21">
      <c r="A29" s="178">
        <f>A16</f>
        <v>45194</v>
      </c>
      <c r="B29" s="183">
        <v>695</v>
      </c>
      <c r="C29" s="183">
        <v>488</v>
      </c>
      <c r="D29" s="182"/>
      <c r="E29" s="182"/>
      <c r="F29" s="183">
        <v>939</v>
      </c>
      <c r="G29" s="183">
        <v>527</v>
      </c>
      <c r="H29" s="182"/>
      <c r="I29" s="182"/>
      <c r="J29" s="214"/>
      <c r="K29" s="178">
        <f>A16</f>
        <v>45194</v>
      </c>
      <c r="L29" s="182">
        <v>640</v>
      </c>
      <c r="M29" s="183">
        <v>1536</v>
      </c>
      <c r="N29" s="182">
        <v>397</v>
      </c>
      <c r="O29" s="182"/>
      <c r="P29" s="182">
        <v>659</v>
      </c>
      <c r="Q29" s="182">
        <v>1140</v>
      </c>
      <c r="R29" s="183">
        <v>690</v>
      </c>
      <c r="S29" s="182"/>
    </row>
    <row r="30" spans="1:21">
      <c r="A30" s="185"/>
      <c r="B30" s="190"/>
      <c r="C30" s="190"/>
      <c r="D30" s="190"/>
      <c r="E30" s="190"/>
      <c r="F30" s="191"/>
      <c r="G30" s="190"/>
      <c r="H30" s="190"/>
      <c r="I30" s="192"/>
      <c r="J30" s="189"/>
      <c r="K30" s="187"/>
      <c r="L30" s="190"/>
      <c r="M30" s="190"/>
      <c r="N30" s="190"/>
      <c r="O30" s="190"/>
      <c r="P30" s="191"/>
      <c r="Q30" s="190"/>
      <c r="R30" s="190"/>
      <c r="S30" s="192"/>
      <c r="T30" s="193"/>
    </row>
    <row r="31" spans="1:21">
      <c r="A31" s="194" t="s">
        <v>388</v>
      </c>
      <c r="B31" s="195">
        <f t="shared" ref="B31:I31" si="0">B29-B28</f>
        <v>0</v>
      </c>
      <c r="C31" s="195">
        <f t="shared" si="0"/>
        <v>0</v>
      </c>
      <c r="D31" s="195">
        <f t="shared" si="0"/>
        <v>0</v>
      </c>
      <c r="E31" s="195">
        <f t="shared" si="0"/>
        <v>0</v>
      </c>
      <c r="F31" s="195">
        <f t="shared" si="0"/>
        <v>0</v>
      </c>
      <c r="G31" s="195">
        <f t="shared" si="0"/>
        <v>0</v>
      </c>
      <c r="H31" s="195">
        <f t="shared" si="0"/>
        <v>0</v>
      </c>
      <c r="I31" s="195">
        <f t="shared" si="0"/>
        <v>0</v>
      </c>
      <c r="J31" s="189"/>
      <c r="K31" s="196" t="s">
        <v>388</v>
      </c>
      <c r="L31" s="195">
        <f t="shared" ref="L31:S31" si="1">L29-L28</f>
        <v>0</v>
      </c>
      <c r="M31" s="195">
        <f t="shared" si="1"/>
        <v>0</v>
      </c>
      <c r="N31" s="195">
        <f t="shared" si="1"/>
        <v>0</v>
      </c>
      <c r="O31" s="195">
        <f t="shared" si="1"/>
        <v>0</v>
      </c>
      <c r="P31" s="195">
        <f t="shared" si="1"/>
        <v>0</v>
      </c>
      <c r="Q31" s="195">
        <f t="shared" si="1"/>
        <v>0</v>
      </c>
      <c r="R31" s="195">
        <f t="shared" si="1"/>
        <v>0</v>
      </c>
      <c r="S31" s="195">
        <f t="shared" si="1"/>
        <v>0</v>
      </c>
      <c r="T31" s="193"/>
    </row>
    <row r="32" spans="1:21">
      <c r="A32" s="198"/>
      <c r="B32" s="190"/>
      <c r="C32" s="190"/>
      <c r="D32" s="190"/>
      <c r="E32" s="192"/>
      <c r="F32" s="190"/>
      <c r="G32" s="190"/>
      <c r="H32" s="190"/>
      <c r="I32" s="192"/>
      <c r="J32" s="181"/>
      <c r="K32" s="199"/>
      <c r="L32" s="190"/>
      <c r="M32" s="190"/>
      <c r="N32" s="190"/>
      <c r="O32" s="192"/>
      <c r="P32" s="190"/>
      <c r="Q32" s="190"/>
      <c r="R32" s="190"/>
      <c r="S32" s="192"/>
      <c r="T32" s="172"/>
    </row>
    <row r="33" spans="1:22">
      <c r="A33" s="194" t="s">
        <v>389</v>
      </c>
      <c r="B33" s="478">
        <f>B31+C31+D31+E31</f>
        <v>0</v>
      </c>
      <c r="C33" s="478"/>
      <c r="D33" s="478"/>
      <c r="E33" s="478"/>
      <c r="F33" s="478">
        <f>F31+G31+H31+I31</f>
        <v>0</v>
      </c>
      <c r="G33" s="478"/>
      <c r="H33" s="478"/>
      <c r="I33" s="478"/>
      <c r="J33" s="200"/>
      <c r="K33" s="196" t="s">
        <v>389</v>
      </c>
      <c r="L33" s="478">
        <f>L31+M31+N31+O31</f>
        <v>0</v>
      </c>
      <c r="M33" s="478"/>
      <c r="N33" s="478"/>
      <c r="O33" s="478"/>
      <c r="P33" s="478">
        <f>P31+Q31+R31+S31</f>
        <v>0</v>
      </c>
      <c r="Q33" s="478"/>
      <c r="R33" s="478"/>
      <c r="S33" s="478"/>
      <c r="T33" s="201"/>
    </row>
    <row r="34" spans="1:22">
      <c r="A34" s="168"/>
      <c r="B34" s="215"/>
      <c r="C34" s="215"/>
      <c r="D34" s="215"/>
      <c r="E34" s="215"/>
      <c r="F34" s="216"/>
      <c r="G34" s="216"/>
      <c r="H34" s="216"/>
      <c r="I34" s="216"/>
      <c r="J34" s="214"/>
      <c r="K34" s="213"/>
      <c r="L34" s="215"/>
      <c r="M34" s="215"/>
      <c r="N34" s="215"/>
      <c r="O34" s="215"/>
      <c r="P34" s="216"/>
      <c r="Q34" s="216"/>
      <c r="R34" s="216"/>
      <c r="S34" s="216"/>
    </row>
    <row r="35" spans="1:22">
      <c r="A35" s="168"/>
      <c r="B35" s="215"/>
      <c r="C35" s="215"/>
      <c r="D35" s="215"/>
      <c r="E35" s="215"/>
      <c r="F35" s="216"/>
      <c r="G35" s="216"/>
      <c r="H35" s="216"/>
      <c r="I35" s="216"/>
      <c r="J35" s="214"/>
      <c r="K35" s="213"/>
      <c r="L35" s="215"/>
      <c r="M35" s="215"/>
      <c r="N35" s="218"/>
      <c r="O35" s="215"/>
      <c r="P35" s="216"/>
      <c r="Q35" s="216"/>
      <c r="R35" s="216"/>
      <c r="S35" s="216"/>
    </row>
    <row r="36" spans="1:22">
      <c r="A36" s="471" t="s">
        <v>16</v>
      </c>
      <c r="B36" s="475" t="s">
        <v>378</v>
      </c>
      <c r="C36" s="475"/>
      <c r="D36" s="475"/>
      <c r="E36" s="475"/>
      <c r="F36" s="475"/>
      <c r="G36" s="475"/>
      <c r="H36" s="475"/>
      <c r="I36" s="475"/>
      <c r="J36" s="214"/>
      <c r="K36" s="474" t="s">
        <v>16</v>
      </c>
      <c r="L36" s="475" t="s">
        <v>378</v>
      </c>
      <c r="M36" s="475"/>
      <c r="N36" s="475"/>
      <c r="O36" s="475"/>
      <c r="P36" s="475"/>
      <c r="Q36" s="475"/>
      <c r="R36" s="475"/>
      <c r="S36" s="475"/>
    </row>
    <row r="37" spans="1:22">
      <c r="A37" s="471"/>
      <c r="B37" s="476" t="s">
        <v>398</v>
      </c>
      <c r="C37" s="476"/>
      <c r="D37" s="476"/>
      <c r="E37" s="476"/>
      <c r="F37" s="476"/>
      <c r="G37" s="476"/>
      <c r="H37" s="476"/>
      <c r="I37" s="476"/>
      <c r="J37" s="214"/>
      <c r="K37" s="474"/>
      <c r="L37" s="476" t="s">
        <v>399</v>
      </c>
      <c r="M37" s="476"/>
      <c r="N37" s="476"/>
      <c r="O37" s="476"/>
      <c r="P37" s="476" t="s">
        <v>400</v>
      </c>
      <c r="Q37" s="476"/>
      <c r="R37" s="476"/>
      <c r="S37" s="476"/>
    </row>
    <row r="38" spans="1:22">
      <c r="A38" s="471"/>
      <c r="B38" s="476"/>
      <c r="C38" s="476"/>
      <c r="D38" s="476"/>
      <c r="E38" s="476"/>
      <c r="F38" s="476"/>
      <c r="G38" s="476"/>
      <c r="H38" s="476"/>
      <c r="I38" s="476"/>
      <c r="J38" s="214"/>
      <c r="K38" s="474"/>
      <c r="L38" s="476"/>
      <c r="M38" s="476"/>
      <c r="N38" s="476"/>
      <c r="O38" s="476"/>
      <c r="P38" s="476"/>
      <c r="Q38" s="476"/>
      <c r="R38" s="476"/>
      <c r="S38" s="476"/>
    </row>
    <row r="39" spans="1:22">
      <c r="A39" s="471"/>
      <c r="B39" s="182" t="s">
        <v>383</v>
      </c>
      <c r="C39" s="182" t="s">
        <v>383</v>
      </c>
      <c r="D39" s="182" t="s">
        <v>383</v>
      </c>
      <c r="E39" s="182" t="s">
        <v>383</v>
      </c>
      <c r="F39" s="182" t="s">
        <v>383</v>
      </c>
      <c r="G39" s="182" t="s">
        <v>383</v>
      </c>
      <c r="H39" s="182" t="s">
        <v>383</v>
      </c>
      <c r="I39" s="182" t="s">
        <v>383</v>
      </c>
      <c r="J39" s="214"/>
      <c r="K39" s="474"/>
      <c r="L39" s="182" t="s">
        <v>383</v>
      </c>
      <c r="M39" s="182" t="s">
        <v>383</v>
      </c>
      <c r="N39" s="182" t="s">
        <v>383</v>
      </c>
      <c r="O39" s="182" t="s">
        <v>383</v>
      </c>
      <c r="P39" s="182" t="s">
        <v>383</v>
      </c>
      <c r="Q39" s="182" t="s">
        <v>383</v>
      </c>
      <c r="R39" s="182" t="s">
        <v>383</v>
      </c>
      <c r="S39" s="182" t="s">
        <v>383</v>
      </c>
    </row>
    <row r="40" spans="1:22">
      <c r="A40" s="471"/>
      <c r="B40" s="217">
        <v>226201</v>
      </c>
      <c r="C40" s="217">
        <v>455108</v>
      </c>
      <c r="D40" s="217">
        <v>179305</v>
      </c>
      <c r="E40" s="219">
        <v>879905</v>
      </c>
      <c r="F40" s="217">
        <v>3232247</v>
      </c>
      <c r="G40" s="220">
        <v>33921805</v>
      </c>
      <c r="H40" s="217">
        <v>3232250</v>
      </c>
      <c r="I40" s="217">
        <v>3232252</v>
      </c>
      <c r="K40" s="474"/>
      <c r="L40" s="217">
        <v>2556727</v>
      </c>
      <c r="M40" s="217">
        <v>129302</v>
      </c>
      <c r="N40" s="217"/>
      <c r="O40" s="217"/>
      <c r="P40" s="217">
        <v>755906</v>
      </c>
      <c r="Q40" s="221">
        <v>3908855</v>
      </c>
      <c r="R40" s="217"/>
      <c r="S40" s="217"/>
    </row>
    <row r="41" spans="1:22" s="162" customFormat="1">
      <c r="A41" s="178">
        <f>A15</f>
        <v>45194</v>
      </c>
      <c r="B41" s="182">
        <v>713</v>
      </c>
      <c r="C41" s="182">
        <v>348</v>
      </c>
      <c r="D41" s="183">
        <v>535</v>
      </c>
      <c r="E41" s="222">
        <v>678</v>
      </c>
      <c r="F41" s="182">
        <v>99</v>
      </c>
      <c r="G41" s="223">
        <v>191</v>
      </c>
      <c r="H41" s="182">
        <v>494</v>
      </c>
      <c r="I41" s="182">
        <v>183</v>
      </c>
      <c r="J41" s="214"/>
      <c r="K41" s="178">
        <f>A15</f>
        <v>45194</v>
      </c>
      <c r="L41" s="182">
        <v>194</v>
      </c>
      <c r="M41" s="182">
        <v>453</v>
      </c>
      <c r="N41" s="182"/>
      <c r="O41" s="182"/>
      <c r="P41" s="182">
        <v>1844</v>
      </c>
      <c r="Q41" s="183">
        <v>53</v>
      </c>
      <c r="R41" s="182"/>
      <c r="S41" s="182"/>
      <c r="T41" s="160"/>
      <c r="V41" s="160"/>
    </row>
    <row r="42" spans="1:22" s="162" customFormat="1">
      <c r="A42" s="178">
        <f>A16</f>
        <v>45194</v>
      </c>
      <c r="B42" s="182">
        <v>713</v>
      </c>
      <c r="C42" s="182">
        <v>348</v>
      </c>
      <c r="D42" s="183">
        <v>535</v>
      </c>
      <c r="E42" s="222">
        <v>678</v>
      </c>
      <c r="F42" s="182">
        <v>99</v>
      </c>
      <c r="G42" s="223">
        <v>191</v>
      </c>
      <c r="H42" s="182">
        <v>494</v>
      </c>
      <c r="I42" s="182">
        <v>183</v>
      </c>
      <c r="J42" s="214"/>
      <c r="K42" s="178">
        <f>A16</f>
        <v>45194</v>
      </c>
      <c r="L42" s="182">
        <v>194</v>
      </c>
      <c r="M42" s="182">
        <v>453</v>
      </c>
      <c r="N42" s="182"/>
      <c r="O42" s="182"/>
      <c r="P42" s="182">
        <v>1844</v>
      </c>
      <c r="Q42" s="183">
        <v>53</v>
      </c>
      <c r="R42" s="182"/>
      <c r="S42" s="182"/>
      <c r="T42" s="160"/>
      <c r="V42" s="160"/>
    </row>
    <row r="43" spans="1:22">
      <c r="A43" s="185"/>
      <c r="B43" s="190"/>
      <c r="C43" s="190"/>
      <c r="D43" s="190"/>
      <c r="E43" s="190"/>
      <c r="F43" s="191"/>
      <c r="G43" s="223"/>
      <c r="H43" s="190"/>
      <c r="I43" s="192"/>
      <c r="J43" s="214"/>
      <c r="K43" s="187"/>
      <c r="L43" s="190"/>
      <c r="M43" s="190"/>
      <c r="N43" s="190"/>
      <c r="O43" s="190"/>
      <c r="P43" s="191"/>
      <c r="Q43" s="190"/>
      <c r="R43" s="190"/>
      <c r="S43" s="192"/>
    </row>
    <row r="44" spans="1:22">
      <c r="A44" s="194" t="s">
        <v>388</v>
      </c>
      <c r="B44" s="195">
        <f t="shared" ref="B44:I44" si="2">B42-B41</f>
        <v>0</v>
      </c>
      <c r="C44" s="195">
        <f t="shared" si="2"/>
        <v>0</v>
      </c>
      <c r="D44" s="195">
        <f t="shared" si="2"/>
        <v>0</v>
      </c>
      <c r="E44" s="195">
        <f t="shared" si="2"/>
        <v>0</v>
      </c>
      <c r="F44" s="195">
        <f t="shared" si="2"/>
        <v>0</v>
      </c>
      <c r="G44" s="224">
        <f t="shared" si="2"/>
        <v>0</v>
      </c>
      <c r="H44" s="195">
        <f t="shared" si="2"/>
        <v>0</v>
      </c>
      <c r="I44" s="195">
        <f t="shared" si="2"/>
        <v>0</v>
      </c>
      <c r="J44" s="214"/>
      <c r="K44" s="196" t="s">
        <v>388</v>
      </c>
      <c r="L44" s="196">
        <f t="shared" ref="L44:S44" si="3">L42-L41</f>
        <v>0</v>
      </c>
      <c r="M44" s="196">
        <f t="shared" si="3"/>
        <v>0</v>
      </c>
      <c r="N44" s="196">
        <f t="shared" si="3"/>
        <v>0</v>
      </c>
      <c r="O44" s="196">
        <f t="shared" si="3"/>
        <v>0</v>
      </c>
      <c r="P44" s="196">
        <f t="shared" si="3"/>
        <v>0</v>
      </c>
      <c r="Q44" s="196">
        <f t="shared" si="3"/>
        <v>0</v>
      </c>
      <c r="R44" s="196">
        <f t="shared" si="3"/>
        <v>0</v>
      </c>
      <c r="S44" s="196">
        <f t="shared" si="3"/>
        <v>0</v>
      </c>
    </row>
    <row r="45" spans="1:22">
      <c r="A45" s="198"/>
      <c r="B45" s="190"/>
      <c r="C45" s="190"/>
      <c r="D45" s="190"/>
      <c r="E45" s="192"/>
      <c r="F45" s="190"/>
      <c r="G45" s="190"/>
      <c r="H45" s="190"/>
      <c r="I45" s="192"/>
      <c r="J45" s="214"/>
      <c r="K45" s="199"/>
      <c r="L45" s="186"/>
      <c r="M45" s="186"/>
      <c r="N45" s="186"/>
      <c r="O45" s="188"/>
      <c r="P45" s="186"/>
      <c r="Q45" s="186"/>
      <c r="R45" s="186"/>
      <c r="S45" s="188"/>
    </row>
    <row r="46" spans="1:22">
      <c r="A46" s="194" t="s">
        <v>389</v>
      </c>
      <c r="B46" s="475">
        <f>B44+C44+D44+E44+F44+G44+H44+I44</f>
        <v>0</v>
      </c>
      <c r="C46" s="475"/>
      <c r="D46" s="475"/>
      <c r="E46" s="475"/>
      <c r="F46" s="475"/>
      <c r="G46" s="475"/>
      <c r="H46" s="475"/>
      <c r="I46" s="475"/>
      <c r="J46" s="214"/>
      <c r="K46" s="196" t="s">
        <v>389</v>
      </c>
      <c r="L46" s="477">
        <f>L44+M44+N44+O44</f>
        <v>0</v>
      </c>
      <c r="M46" s="477"/>
      <c r="N46" s="477"/>
      <c r="O46" s="477"/>
      <c r="P46" s="225"/>
      <c r="Q46" s="226"/>
      <c r="R46" s="227">
        <f>P44+Q44+R44+S44</f>
        <v>0</v>
      </c>
      <c r="S46" s="228"/>
    </row>
    <row r="47" spans="1:22">
      <c r="A47" s="168"/>
      <c r="B47" s="229"/>
      <c r="C47" s="229"/>
      <c r="D47" s="229"/>
      <c r="E47" s="229"/>
      <c r="F47" s="218"/>
      <c r="G47" s="218"/>
      <c r="H47" s="218"/>
      <c r="I47" s="218"/>
      <c r="K47" s="168"/>
      <c r="L47" s="168"/>
      <c r="M47" s="168"/>
      <c r="N47" s="168"/>
      <c r="O47" s="168"/>
    </row>
    <row r="48" spans="1:22">
      <c r="A48" s="168"/>
      <c r="B48" s="229"/>
      <c r="C48" s="229"/>
      <c r="D48" s="229"/>
      <c r="E48" s="229"/>
      <c r="F48" s="218"/>
      <c r="G48" s="218"/>
      <c r="H48" s="218"/>
      <c r="I48" s="218"/>
      <c r="K48" s="168"/>
      <c r="L48" s="168"/>
      <c r="M48" s="168"/>
      <c r="N48" s="168"/>
      <c r="O48" s="168"/>
    </row>
    <row r="49" spans="1:17">
      <c r="A49" s="160" t="s">
        <v>401</v>
      </c>
      <c r="B49" s="218"/>
      <c r="C49" s="218"/>
      <c r="D49" s="230" t="str">
        <f>$E$3</f>
        <v>сентябрь</v>
      </c>
      <c r="E49" s="231" t="s">
        <v>368</v>
      </c>
      <c r="F49" s="230" t="str">
        <f>G3</f>
        <v>2023</v>
      </c>
      <c r="G49" s="218" t="s">
        <v>402</v>
      </c>
      <c r="H49" s="218"/>
      <c r="I49" s="218"/>
      <c r="K49" s="160" t="s">
        <v>401</v>
      </c>
      <c r="N49" s="232" t="str">
        <f>$E$3</f>
        <v>сентябрь</v>
      </c>
      <c r="O49" s="163" t="s">
        <v>368</v>
      </c>
      <c r="P49" s="232" t="str">
        <f>$G$3</f>
        <v>2023</v>
      </c>
      <c r="Q49" s="160" t="s">
        <v>402</v>
      </c>
    </row>
    <row r="50" spans="1:17">
      <c r="B50" s="218"/>
      <c r="C50" s="218"/>
      <c r="D50" s="218"/>
      <c r="E50" s="218"/>
      <c r="F50" s="218"/>
      <c r="G50" s="218"/>
      <c r="H50" s="218"/>
      <c r="I50" s="218"/>
    </row>
    <row r="51" spans="1:17">
      <c r="B51" s="161" t="s">
        <v>66</v>
      </c>
      <c r="C51" s="233">
        <f>B20+F20+B33+F33+B46</f>
        <v>0</v>
      </c>
      <c r="D51" s="161" t="s">
        <v>403</v>
      </c>
      <c r="E51" s="161"/>
      <c r="F51" s="161"/>
      <c r="L51" s="161" t="s">
        <v>66</v>
      </c>
      <c r="M51" s="233">
        <f>L20+Q20+L33+P33+L46+R46</f>
        <v>0</v>
      </c>
      <c r="N51" s="161" t="s">
        <v>403</v>
      </c>
      <c r="O51" s="161"/>
      <c r="P51" s="161"/>
    </row>
    <row r="52" spans="1:17">
      <c r="B52" s="161"/>
      <c r="C52" s="161"/>
      <c r="D52" s="161"/>
      <c r="E52" s="161"/>
      <c r="F52" s="161"/>
      <c r="L52" s="161"/>
      <c r="M52" s="161"/>
      <c r="N52" s="161"/>
      <c r="O52" s="161"/>
      <c r="P52" s="161"/>
    </row>
    <row r="53" spans="1:17">
      <c r="B53" s="161"/>
      <c r="C53" s="161"/>
      <c r="D53" s="161"/>
      <c r="E53" s="161"/>
      <c r="F53" s="161"/>
      <c r="L53" s="161"/>
      <c r="M53" s="161"/>
      <c r="N53" s="161"/>
      <c r="O53" s="161"/>
      <c r="P53" s="161"/>
    </row>
    <row r="54" spans="1:17">
      <c r="B54" s="161"/>
      <c r="C54" s="161"/>
      <c r="D54" s="161"/>
      <c r="E54" s="161"/>
      <c r="F54" s="161"/>
      <c r="L54" s="161"/>
      <c r="M54" s="161"/>
      <c r="N54" s="161"/>
      <c r="O54" s="161"/>
      <c r="P54" s="161"/>
    </row>
    <row r="57" spans="1:17">
      <c r="A57" s="160" t="s">
        <v>404</v>
      </c>
      <c r="G57" s="234" t="str">
        <f>[1]Т5!R44</f>
        <v>В.А. Плотников</v>
      </c>
      <c r="K57" s="160" t="s">
        <v>404</v>
      </c>
      <c r="Q57" s="234" t="str">
        <f>[1]Т5!R44</f>
        <v>В.А. Плотников</v>
      </c>
    </row>
    <row r="62" spans="1:17">
      <c r="A62" s="160" t="s">
        <v>405</v>
      </c>
      <c r="G62" s="160" t="s">
        <v>406</v>
      </c>
      <c r="K62" s="160" t="s">
        <v>405</v>
      </c>
      <c r="Q62" s="160" t="s">
        <v>406</v>
      </c>
    </row>
    <row r="65" spans="1:22" ht="12.75" customHeight="1">
      <c r="E65" s="161" t="s">
        <v>365</v>
      </c>
      <c r="O65" s="161" t="s">
        <v>365</v>
      </c>
    </row>
    <row r="66" spans="1:22" ht="12.75" customHeight="1">
      <c r="A66" s="467" t="s">
        <v>366</v>
      </c>
      <c r="B66" s="467"/>
      <c r="C66" s="467"/>
      <c r="D66" s="467"/>
      <c r="E66" s="467"/>
      <c r="F66" s="467"/>
      <c r="G66" s="467"/>
      <c r="H66" s="467"/>
      <c r="I66" s="467"/>
      <c r="J66" s="467"/>
      <c r="K66" s="467" t="s">
        <v>366</v>
      </c>
      <c r="L66" s="467"/>
      <c r="M66" s="467"/>
      <c r="N66" s="467"/>
      <c r="O66" s="467"/>
      <c r="P66" s="467"/>
      <c r="Q66" s="467"/>
      <c r="R66" s="467"/>
      <c r="S66" s="467"/>
      <c r="T66" s="467"/>
    </row>
    <row r="67" spans="1:22" ht="12.75" customHeight="1">
      <c r="D67" s="163" t="s">
        <v>280</v>
      </c>
      <c r="E67" s="164" t="s">
        <v>367</v>
      </c>
      <c r="F67" s="163" t="s">
        <v>368</v>
      </c>
      <c r="G67" s="165" t="str">
        <f>$G$3</f>
        <v>2023</v>
      </c>
      <c r="H67" s="160" t="s">
        <v>369</v>
      </c>
      <c r="N67" s="163" t="s">
        <v>280</v>
      </c>
      <c r="O67" s="164" t="s">
        <v>367</v>
      </c>
      <c r="P67" s="163" t="s">
        <v>368</v>
      </c>
      <c r="Q67" s="165" t="str">
        <f>$G$3</f>
        <v>2023</v>
      </c>
      <c r="R67" s="160" t="s">
        <v>369</v>
      </c>
    </row>
    <row r="68" spans="1:22" ht="12.75" customHeight="1"/>
    <row r="69" spans="1:22" ht="15" customHeight="1">
      <c r="A69" s="160" t="s">
        <v>370</v>
      </c>
      <c r="B69" s="162"/>
      <c r="D69" s="468" t="str">
        <f>D5</f>
        <v>ООО Управляющая компания Проспект</v>
      </c>
      <c r="E69" s="468"/>
      <c r="F69" s="468"/>
      <c r="G69" s="468"/>
      <c r="H69" s="468"/>
      <c r="I69" s="468"/>
      <c r="K69" s="160" t="s">
        <v>370</v>
      </c>
      <c r="L69" s="162"/>
      <c r="N69" s="468" t="s">
        <v>407</v>
      </c>
      <c r="O69" s="468"/>
      <c r="P69" s="468"/>
      <c r="Q69" s="468"/>
      <c r="R69" s="468"/>
      <c r="S69" s="468"/>
    </row>
    <row r="70" spans="1:22" ht="15" customHeight="1">
      <c r="A70" s="160" t="s">
        <v>372</v>
      </c>
      <c r="B70" s="166"/>
      <c r="C70" s="163" t="s">
        <v>373</v>
      </c>
      <c r="D70" s="469" t="s">
        <v>374</v>
      </c>
      <c r="E70" s="469"/>
      <c r="F70" s="469"/>
      <c r="G70" s="469"/>
      <c r="H70" s="469"/>
      <c r="I70" s="469"/>
      <c r="K70" s="160" t="s">
        <v>372</v>
      </c>
      <c r="L70" s="166"/>
      <c r="M70" s="163" t="s">
        <v>373</v>
      </c>
      <c r="N70" s="469" t="s">
        <v>408</v>
      </c>
      <c r="O70" s="469"/>
      <c r="P70" s="469"/>
      <c r="Q70" s="469"/>
      <c r="R70" s="469"/>
      <c r="S70" s="469"/>
    </row>
    <row r="71" spans="1:22" ht="15" customHeight="1">
      <c r="A71" s="160" t="s">
        <v>375</v>
      </c>
      <c r="B71" s="162"/>
      <c r="D71" s="469" t="str">
        <f>D7</f>
        <v>В.А. Плотников</v>
      </c>
      <c r="E71" s="469"/>
      <c r="F71" s="469"/>
      <c r="G71" s="469"/>
      <c r="H71" s="469"/>
      <c r="I71" s="469"/>
      <c r="K71" s="160" t="s">
        <v>375</v>
      </c>
      <c r="L71" s="162"/>
      <c r="N71" s="469" t="str">
        <f>D7</f>
        <v>В.А. Плотников</v>
      </c>
      <c r="O71" s="469"/>
      <c r="P71" s="469"/>
      <c r="Q71" s="469"/>
      <c r="R71" s="469"/>
      <c r="S71" s="469"/>
    </row>
    <row r="72" spans="1:22" ht="15" customHeight="1">
      <c r="A72" s="160" t="s">
        <v>376</v>
      </c>
      <c r="D72" s="470" t="str">
        <f>D8</f>
        <v>8-913-770-25-12</v>
      </c>
      <c r="E72" s="470"/>
      <c r="F72" s="470"/>
      <c r="G72" s="470"/>
      <c r="H72" s="470"/>
      <c r="I72" s="470"/>
      <c r="K72" s="160" t="s">
        <v>376</v>
      </c>
      <c r="N72" s="470" t="str">
        <f>N8</f>
        <v>8-913-770-25-12</v>
      </c>
      <c r="O72" s="470"/>
      <c r="P72" s="470"/>
      <c r="Q72" s="470"/>
      <c r="R72" s="470"/>
      <c r="S72" s="470"/>
    </row>
    <row r="73" spans="1:22" ht="13.5" customHeight="1">
      <c r="J73" s="168"/>
      <c r="T73" s="168"/>
    </row>
    <row r="74" spans="1:22" ht="12.75" customHeight="1">
      <c r="A74" s="471" t="s">
        <v>16</v>
      </c>
      <c r="B74" s="479" t="s">
        <v>378</v>
      </c>
      <c r="C74" s="479"/>
      <c r="D74" s="479"/>
      <c r="E74" s="479"/>
      <c r="F74" s="479"/>
      <c r="G74" s="479"/>
      <c r="H74" s="479"/>
      <c r="I74" s="479"/>
      <c r="J74" s="235"/>
      <c r="K74" s="480" t="s">
        <v>16</v>
      </c>
      <c r="L74" s="479" t="s">
        <v>378</v>
      </c>
      <c r="M74" s="479"/>
      <c r="N74" s="479"/>
      <c r="O74" s="479"/>
      <c r="P74" s="479"/>
      <c r="Q74" s="479"/>
      <c r="R74" s="479"/>
      <c r="S74" s="479"/>
      <c r="T74" s="169"/>
    </row>
    <row r="75" spans="1:22" ht="12.75" customHeight="1">
      <c r="A75" s="471"/>
      <c r="B75" s="476" t="s">
        <v>409</v>
      </c>
      <c r="C75" s="476"/>
      <c r="D75" s="476"/>
      <c r="E75" s="476"/>
      <c r="F75" s="476" t="s">
        <v>410</v>
      </c>
      <c r="G75" s="476"/>
      <c r="H75" s="476"/>
      <c r="I75" s="476"/>
      <c r="J75" s="236"/>
      <c r="K75" s="480"/>
      <c r="L75" s="476" t="s">
        <v>411</v>
      </c>
      <c r="M75" s="476"/>
      <c r="N75" s="476"/>
      <c r="O75" s="476"/>
      <c r="P75" s="476" t="s">
        <v>412</v>
      </c>
      <c r="Q75" s="476"/>
      <c r="R75" s="476"/>
      <c r="S75" s="476"/>
      <c r="T75" s="170"/>
    </row>
    <row r="76" spans="1:22" ht="12.75" customHeight="1">
      <c r="A76" s="471"/>
      <c r="B76" s="476"/>
      <c r="C76" s="476"/>
      <c r="D76" s="476"/>
      <c r="E76" s="476"/>
      <c r="F76" s="476"/>
      <c r="G76" s="476"/>
      <c r="H76" s="476"/>
      <c r="I76" s="476"/>
      <c r="J76" s="236"/>
      <c r="K76" s="480"/>
      <c r="L76" s="476"/>
      <c r="M76" s="476"/>
      <c r="N76" s="476"/>
      <c r="O76" s="476"/>
      <c r="P76" s="476"/>
      <c r="Q76" s="476"/>
      <c r="R76" s="476"/>
      <c r="S76" s="476"/>
      <c r="T76" s="170"/>
    </row>
    <row r="77" spans="1:22" ht="12.75" customHeight="1">
      <c r="A77" s="471"/>
      <c r="B77" s="182" t="s">
        <v>383</v>
      </c>
      <c r="C77" s="182" t="s">
        <v>383</v>
      </c>
      <c r="D77" s="182" t="s">
        <v>383</v>
      </c>
      <c r="E77" s="182" t="s">
        <v>383</v>
      </c>
      <c r="F77" s="182" t="s">
        <v>383</v>
      </c>
      <c r="G77" s="182" t="s">
        <v>383</v>
      </c>
      <c r="H77" s="182" t="s">
        <v>383</v>
      </c>
      <c r="I77" s="182" t="s">
        <v>383</v>
      </c>
      <c r="J77" s="237"/>
      <c r="K77" s="480"/>
      <c r="L77" s="182" t="s">
        <v>383</v>
      </c>
      <c r="M77" s="238" t="s">
        <v>383</v>
      </c>
      <c r="N77" s="182" t="s">
        <v>383</v>
      </c>
      <c r="O77" s="182" t="s">
        <v>383</v>
      </c>
      <c r="P77" s="182" t="s">
        <v>383</v>
      </c>
      <c r="Q77" s="238" t="s">
        <v>383</v>
      </c>
      <c r="R77" s="182" t="s">
        <v>383</v>
      </c>
      <c r="S77" s="182" t="s">
        <v>383</v>
      </c>
      <c r="T77" s="172"/>
      <c r="V77" s="239"/>
    </row>
    <row r="78" spans="1:22" ht="12.75" customHeight="1">
      <c r="A78" s="471"/>
      <c r="B78" s="217">
        <v>1523405</v>
      </c>
      <c r="C78" s="217">
        <v>2556733</v>
      </c>
      <c r="D78" s="217">
        <v>118405</v>
      </c>
      <c r="E78" s="217">
        <v>127605</v>
      </c>
      <c r="F78" s="217">
        <v>808709</v>
      </c>
      <c r="G78" s="217">
        <v>145704</v>
      </c>
      <c r="H78" s="217">
        <v>815578</v>
      </c>
      <c r="I78" s="217"/>
      <c r="J78" s="240"/>
      <c r="K78" s="480"/>
      <c r="L78" s="217">
        <v>1664803</v>
      </c>
      <c r="M78" s="217">
        <v>1664814</v>
      </c>
      <c r="N78" s="217">
        <v>1664805</v>
      </c>
      <c r="O78" s="221"/>
      <c r="P78" s="217">
        <v>300404</v>
      </c>
      <c r="Q78" s="217">
        <v>2556734</v>
      </c>
      <c r="R78" s="241">
        <v>309506</v>
      </c>
      <c r="S78" s="217"/>
      <c r="T78" s="176"/>
      <c r="V78" s="239"/>
    </row>
    <row r="79" spans="1:22" ht="12.75" customHeight="1">
      <c r="A79" s="242">
        <f>A15</f>
        <v>45194</v>
      </c>
      <c r="B79" s="182">
        <v>294</v>
      </c>
      <c r="C79" s="182">
        <v>78</v>
      </c>
      <c r="D79" s="182">
        <v>699</v>
      </c>
      <c r="E79" s="182">
        <v>45</v>
      </c>
      <c r="F79" s="182">
        <v>808</v>
      </c>
      <c r="G79" s="183">
        <v>121</v>
      </c>
      <c r="H79" s="182">
        <v>908</v>
      </c>
      <c r="I79" s="182"/>
      <c r="J79" s="237"/>
      <c r="K79" s="243">
        <f>A92</f>
        <v>45194</v>
      </c>
      <c r="L79" s="182">
        <v>375</v>
      </c>
      <c r="M79" s="182">
        <v>462</v>
      </c>
      <c r="N79" s="182">
        <v>332</v>
      </c>
      <c r="O79" s="183"/>
      <c r="P79" s="182">
        <v>638</v>
      </c>
      <c r="Q79" s="182">
        <v>97</v>
      </c>
      <c r="R79" s="183">
        <v>747</v>
      </c>
      <c r="S79" s="182"/>
      <c r="T79" s="237"/>
      <c r="V79" s="244"/>
    </row>
    <row r="80" spans="1:22" ht="12.75" customHeight="1">
      <c r="A80" s="242">
        <f>A16</f>
        <v>45194</v>
      </c>
      <c r="B80" s="182">
        <v>294</v>
      </c>
      <c r="C80" s="182">
        <v>78</v>
      </c>
      <c r="D80" s="182">
        <v>699</v>
      </c>
      <c r="E80" s="182">
        <v>45</v>
      </c>
      <c r="F80" s="182">
        <v>808</v>
      </c>
      <c r="G80" s="183">
        <v>121</v>
      </c>
      <c r="H80" s="182">
        <v>908</v>
      </c>
      <c r="I80" s="182"/>
      <c r="J80" s="237"/>
      <c r="K80" s="243">
        <f>A93</f>
        <v>45194</v>
      </c>
      <c r="L80" s="182">
        <v>375</v>
      </c>
      <c r="M80" s="182">
        <v>462</v>
      </c>
      <c r="N80" s="182">
        <v>332</v>
      </c>
      <c r="O80" s="183"/>
      <c r="P80" s="182">
        <v>638</v>
      </c>
      <c r="Q80" s="182">
        <v>97</v>
      </c>
      <c r="R80" s="183">
        <v>747</v>
      </c>
      <c r="S80" s="182"/>
      <c r="T80" s="237"/>
      <c r="V80" s="244"/>
    </row>
    <row r="81" spans="1:22" ht="6.6" customHeight="1">
      <c r="A81" s="187"/>
      <c r="B81" s="190"/>
      <c r="C81" s="190"/>
      <c r="D81" s="190"/>
      <c r="E81" s="190"/>
      <c r="F81" s="191"/>
      <c r="G81" s="190"/>
      <c r="H81" s="190"/>
      <c r="I81" s="192"/>
      <c r="J81" s="245"/>
      <c r="K81" s="191"/>
      <c r="L81" s="190"/>
      <c r="M81" s="190"/>
      <c r="N81" s="190">
        <v>330</v>
      </c>
      <c r="O81" s="190"/>
      <c r="P81" s="191"/>
      <c r="Q81" s="190"/>
      <c r="R81" s="190"/>
      <c r="S81" s="192"/>
      <c r="T81" s="245"/>
    </row>
    <row r="82" spans="1:22" ht="12.75" customHeight="1">
      <c r="A82" s="196" t="s">
        <v>388</v>
      </c>
      <c r="B82" s="195">
        <f t="shared" ref="B82:I82" si="4">B80-B79</f>
        <v>0</v>
      </c>
      <c r="C82" s="195">
        <f t="shared" si="4"/>
        <v>0</v>
      </c>
      <c r="D82" s="195">
        <f>D79-D80</f>
        <v>0</v>
      </c>
      <c r="E82" s="195">
        <f t="shared" si="4"/>
        <v>0</v>
      </c>
      <c r="F82" s="195">
        <f t="shared" si="4"/>
        <v>0</v>
      </c>
      <c r="G82" s="195">
        <f t="shared" si="4"/>
        <v>0</v>
      </c>
      <c r="H82" s="195">
        <f t="shared" si="4"/>
        <v>0</v>
      </c>
      <c r="I82" s="195">
        <f t="shared" si="4"/>
        <v>0</v>
      </c>
      <c r="J82" s="245"/>
      <c r="K82" s="195" t="s">
        <v>388</v>
      </c>
      <c r="L82" s="195">
        <f>L80-L79</f>
        <v>0</v>
      </c>
      <c r="M82" s="195">
        <f>M80-M79</f>
        <v>0</v>
      </c>
      <c r="N82" s="195">
        <f>N80-N79</f>
        <v>0</v>
      </c>
      <c r="O82" s="195"/>
      <c r="P82" s="195">
        <f>P80-P79</f>
        <v>0</v>
      </c>
      <c r="Q82" s="195">
        <f>Q80-Q79+U79</f>
        <v>0</v>
      </c>
      <c r="R82" s="195">
        <f>R80-R79+V79</f>
        <v>0</v>
      </c>
      <c r="S82" s="195">
        <f>S80-S79</f>
        <v>0</v>
      </c>
      <c r="T82" s="245"/>
    </row>
    <row r="83" spans="1:22" ht="6.6" customHeight="1">
      <c r="A83" s="199"/>
      <c r="B83" s="190"/>
      <c r="C83" s="190"/>
      <c r="D83" s="190"/>
      <c r="E83" s="192"/>
      <c r="F83" s="190"/>
      <c r="G83" s="190"/>
      <c r="H83" s="190"/>
      <c r="I83" s="192"/>
      <c r="J83" s="237"/>
      <c r="K83" s="246"/>
      <c r="L83" s="190"/>
      <c r="M83" s="190"/>
      <c r="N83" s="190"/>
      <c r="O83" s="192"/>
      <c r="P83" s="190"/>
      <c r="Q83" s="190"/>
      <c r="R83" s="190"/>
      <c r="S83" s="192"/>
      <c r="T83" s="172"/>
    </row>
    <row r="84" spans="1:22" ht="12.75" customHeight="1">
      <c r="A84" s="196" t="s">
        <v>389</v>
      </c>
      <c r="B84" s="478">
        <f>B82+C82+D82+E82</f>
        <v>0</v>
      </c>
      <c r="C84" s="478"/>
      <c r="D84" s="478"/>
      <c r="E84" s="478"/>
      <c r="F84" s="478">
        <f>F82+G82+H82+I82</f>
        <v>0</v>
      </c>
      <c r="G84" s="478"/>
      <c r="H84" s="478"/>
      <c r="I84" s="478"/>
      <c r="J84" s="247"/>
      <c r="K84" s="195" t="s">
        <v>389</v>
      </c>
      <c r="L84" s="475">
        <f>L82+M82+N82</f>
        <v>0</v>
      </c>
      <c r="M84" s="475"/>
      <c r="N84" s="475"/>
      <c r="O84" s="475"/>
      <c r="P84" s="478">
        <f>P82+Q82+R82+S82</f>
        <v>0</v>
      </c>
      <c r="Q84" s="478"/>
      <c r="R84" s="478"/>
      <c r="S84" s="478"/>
      <c r="T84" s="201"/>
    </row>
    <row r="85" spans="1:22" ht="12.75" customHeight="1">
      <c r="A85" s="213"/>
      <c r="B85" s="215"/>
      <c r="C85" s="215"/>
      <c r="D85" s="215"/>
      <c r="E85" s="215"/>
      <c r="F85" s="216"/>
      <c r="G85" s="216"/>
      <c r="H85" s="216"/>
      <c r="I85" s="216"/>
      <c r="J85" s="229"/>
      <c r="K85" s="215"/>
      <c r="L85" s="215"/>
      <c r="M85" s="215"/>
      <c r="N85" s="215"/>
      <c r="O85" s="215"/>
      <c r="P85" s="216"/>
      <c r="Q85" s="216"/>
      <c r="R85" s="216"/>
      <c r="S85" s="216"/>
      <c r="T85" s="168"/>
    </row>
    <row r="86" spans="1:22" ht="12.75" customHeight="1">
      <c r="A86" s="213"/>
      <c r="B86" s="215"/>
      <c r="C86" s="215"/>
      <c r="D86" s="215"/>
      <c r="E86" s="215"/>
      <c r="F86" s="216"/>
      <c r="G86" s="216"/>
      <c r="H86" s="216"/>
      <c r="I86" s="216"/>
      <c r="J86" s="229"/>
      <c r="K86" s="215"/>
      <c r="L86" s="215"/>
      <c r="M86" s="215"/>
      <c r="N86" s="215"/>
      <c r="O86" s="215"/>
      <c r="P86" s="216"/>
      <c r="Q86" s="216"/>
      <c r="R86" s="216"/>
      <c r="S86" s="216"/>
      <c r="T86" s="168"/>
      <c r="V86" s="239"/>
    </row>
    <row r="87" spans="1:22" ht="12.75" customHeight="1">
      <c r="A87" s="474" t="s">
        <v>16</v>
      </c>
      <c r="B87" s="475" t="s">
        <v>378</v>
      </c>
      <c r="C87" s="475"/>
      <c r="D87" s="475"/>
      <c r="E87" s="475"/>
      <c r="F87" s="475"/>
      <c r="G87" s="475"/>
      <c r="H87" s="475"/>
      <c r="I87" s="475"/>
      <c r="J87" s="218"/>
      <c r="K87" s="476" t="s">
        <v>16</v>
      </c>
      <c r="L87" s="475" t="s">
        <v>378</v>
      </c>
      <c r="M87" s="475"/>
      <c r="N87" s="475"/>
      <c r="O87" s="475"/>
      <c r="P87" s="475"/>
      <c r="Q87" s="475"/>
      <c r="R87" s="475"/>
      <c r="S87" s="475"/>
      <c r="V87" s="239"/>
    </row>
    <row r="88" spans="1:22" ht="12.75" customHeight="1">
      <c r="A88" s="474"/>
      <c r="B88" s="476" t="s">
        <v>413</v>
      </c>
      <c r="C88" s="476"/>
      <c r="D88" s="476"/>
      <c r="E88" s="476"/>
      <c r="F88" s="476" t="s">
        <v>414</v>
      </c>
      <c r="G88" s="476"/>
      <c r="H88" s="476"/>
      <c r="I88" s="476"/>
      <c r="J88" s="218"/>
      <c r="K88" s="476"/>
      <c r="L88" s="476" t="s">
        <v>415</v>
      </c>
      <c r="M88" s="476"/>
      <c r="N88" s="476"/>
      <c r="O88" s="476"/>
      <c r="P88" s="476" t="s">
        <v>416</v>
      </c>
      <c r="Q88" s="476"/>
      <c r="R88" s="476"/>
      <c r="S88" s="476"/>
      <c r="V88" s="239"/>
    </row>
    <row r="89" spans="1:22" ht="12.75" customHeight="1">
      <c r="A89" s="474"/>
      <c r="B89" s="476"/>
      <c r="C89" s="476"/>
      <c r="D89" s="476"/>
      <c r="E89" s="476"/>
      <c r="F89" s="476"/>
      <c r="G89" s="476"/>
      <c r="H89" s="476"/>
      <c r="I89" s="476"/>
      <c r="J89" s="218"/>
      <c r="K89" s="476"/>
      <c r="L89" s="476"/>
      <c r="M89" s="476"/>
      <c r="N89" s="476"/>
      <c r="O89" s="476"/>
      <c r="P89" s="476"/>
      <c r="Q89" s="476"/>
      <c r="R89" s="476"/>
      <c r="S89" s="476"/>
      <c r="V89" s="239"/>
    </row>
    <row r="90" spans="1:22" ht="12.75" customHeight="1">
      <c r="A90" s="474"/>
      <c r="B90" s="182" t="s">
        <v>383</v>
      </c>
      <c r="C90" s="238" t="s">
        <v>383</v>
      </c>
      <c r="D90" s="182" t="s">
        <v>383</v>
      </c>
      <c r="E90" s="182" t="s">
        <v>383</v>
      </c>
      <c r="F90" s="182" t="s">
        <v>383</v>
      </c>
      <c r="G90" s="182" t="s">
        <v>383</v>
      </c>
      <c r="H90" s="182" t="s">
        <v>383</v>
      </c>
      <c r="I90" s="182" t="s">
        <v>383</v>
      </c>
      <c r="J90" s="218"/>
      <c r="K90" s="476"/>
      <c r="L90" s="182" t="s">
        <v>383</v>
      </c>
      <c r="M90" s="182" t="s">
        <v>383</v>
      </c>
      <c r="N90" s="182" t="s">
        <v>383</v>
      </c>
      <c r="O90" s="182" t="s">
        <v>383</v>
      </c>
      <c r="P90" s="182" t="s">
        <v>383</v>
      </c>
      <c r="Q90" s="182" t="s">
        <v>383</v>
      </c>
      <c r="R90" s="182" t="s">
        <v>383</v>
      </c>
      <c r="S90" s="182" t="s">
        <v>383</v>
      </c>
    </row>
    <row r="91" spans="1:22" ht="12.75" customHeight="1">
      <c r="A91" s="474"/>
      <c r="B91" s="217">
        <v>177101</v>
      </c>
      <c r="C91" s="219">
        <v>611902</v>
      </c>
      <c r="D91" s="217">
        <v>717201</v>
      </c>
      <c r="E91" s="217">
        <v>6026132</v>
      </c>
      <c r="F91" s="217">
        <v>2556721</v>
      </c>
      <c r="G91" s="217">
        <v>812606</v>
      </c>
      <c r="H91" s="217">
        <v>348202</v>
      </c>
      <c r="I91" s="217">
        <v>4152089</v>
      </c>
      <c r="J91" s="218"/>
      <c r="K91" s="476"/>
      <c r="L91" s="217">
        <v>1529509</v>
      </c>
      <c r="M91" s="217">
        <v>311469</v>
      </c>
      <c r="N91" s="217">
        <v>2556723</v>
      </c>
      <c r="O91" s="217">
        <v>2556730</v>
      </c>
      <c r="P91" s="217">
        <v>510507</v>
      </c>
      <c r="Q91" s="217">
        <v>82303</v>
      </c>
      <c r="R91" s="221">
        <v>4751956</v>
      </c>
      <c r="S91" s="217">
        <v>515908</v>
      </c>
    </row>
    <row r="92" spans="1:22" ht="12.75" customHeight="1">
      <c r="A92" s="242">
        <f>$A$16</f>
        <v>45194</v>
      </c>
      <c r="B92" s="182">
        <v>177</v>
      </c>
      <c r="C92" s="222">
        <v>800</v>
      </c>
      <c r="D92" s="183">
        <v>206</v>
      </c>
      <c r="E92" s="183">
        <v>70</v>
      </c>
      <c r="F92" s="182">
        <v>35</v>
      </c>
      <c r="G92" s="182">
        <v>948</v>
      </c>
      <c r="H92" s="182">
        <v>182</v>
      </c>
      <c r="I92" s="182">
        <v>57</v>
      </c>
      <c r="J92" s="218"/>
      <c r="K92" s="243">
        <f>A79</f>
        <v>45194</v>
      </c>
      <c r="L92" s="182">
        <v>348</v>
      </c>
      <c r="M92" s="182">
        <v>255</v>
      </c>
      <c r="N92" s="182">
        <v>220</v>
      </c>
      <c r="O92" s="182">
        <v>70</v>
      </c>
      <c r="P92" s="183">
        <v>649</v>
      </c>
      <c r="Q92" s="182">
        <v>201</v>
      </c>
      <c r="R92" s="183">
        <v>1</v>
      </c>
      <c r="S92" s="182">
        <v>569</v>
      </c>
    </row>
    <row r="93" spans="1:22" ht="12.75" customHeight="1">
      <c r="A93" s="242">
        <f>$A$16</f>
        <v>45194</v>
      </c>
      <c r="B93" s="182">
        <v>177</v>
      </c>
      <c r="C93" s="222">
        <v>800</v>
      </c>
      <c r="D93" s="183">
        <v>206</v>
      </c>
      <c r="E93" s="183">
        <v>70</v>
      </c>
      <c r="F93" s="182">
        <v>35</v>
      </c>
      <c r="G93" s="182">
        <v>948</v>
      </c>
      <c r="H93" s="182">
        <v>182</v>
      </c>
      <c r="I93" s="182">
        <v>57</v>
      </c>
      <c r="J93" s="218"/>
      <c r="K93" s="243">
        <f>A80</f>
        <v>45194</v>
      </c>
      <c r="L93" s="182">
        <v>348</v>
      </c>
      <c r="M93" s="182">
        <v>255</v>
      </c>
      <c r="N93" s="182">
        <v>220</v>
      </c>
      <c r="O93" s="182">
        <v>70</v>
      </c>
      <c r="P93" s="183">
        <v>649</v>
      </c>
      <c r="Q93" s="182">
        <v>201</v>
      </c>
      <c r="R93" s="183">
        <v>1</v>
      </c>
      <c r="S93" s="182">
        <v>569</v>
      </c>
    </row>
    <row r="94" spans="1:22" ht="6.6" customHeight="1">
      <c r="A94" s="187"/>
      <c r="B94" s="190"/>
      <c r="C94" s="248"/>
      <c r="D94" s="190"/>
      <c r="E94" s="190"/>
      <c r="F94" s="191"/>
      <c r="G94" s="190"/>
      <c r="H94" s="190"/>
      <c r="I94" s="192"/>
      <c r="J94" s="245"/>
      <c r="K94" s="191"/>
      <c r="L94" s="190"/>
      <c r="M94" s="190"/>
      <c r="N94" s="190"/>
      <c r="O94" s="190"/>
      <c r="P94" s="190"/>
      <c r="Q94" s="190"/>
      <c r="R94" s="190"/>
      <c r="S94" s="190"/>
      <c r="T94" s="193"/>
    </row>
    <row r="95" spans="1:22" ht="12.75" customHeight="1">
      <c r="A95" s="196" t="s">
        <v>388</v>
      </c>
      <c r="B95" s="195">
        <f t="shared" ref="B95:I95" si="5">B93-B92</f>
        <v>0</v>
      </c>
      <c r="C95" s="249">
        <f t="shared" si="5"/>
        <v>0</v>
      </c>
      <c r="D95" s="195">
        <f t="shared" si="5"/>
        <v>0</v>
      </c>
      <c r="E95" s="195">
        <f t="shared" si="5"/>
        <v>0</v>
      </c>
      <c r="F95" s="195">
        <f t="shared" si="5"/>
        <v>0</v>
      </c>
      <c r="G95" s="195">
        <f t="shared" si="5"/>
        <v>0</v>
      </c>
      <c r="H95" s="195">
        <f t="shared" si="5"/>
        <v>0</v>
      </c>
      <c r="I95" s="195">
        <f t="shared" si="5"/>
        <v>0</v>
      </c>
      <c r="J95" s="245"/>
      <c r="K95" s="195" t="s">
        <v>388</v>
      </c>
      <c r="L95" s="195">
        <f>L93-L92</f>
        <v>0</v>
      </c>
      <c r="M95" s="195">
        <f>M93-M92</f>
        <v>0</v>
      </c>
      <c r="N95" s="195">
        <f>N93-N92</f>
        <v>0</v>
      </c>
      <c r="O95" s="195">
        <f>O93-O92+V88</f>
        <v>0</v>
      </c>
      <c r="P95" s="195">
        <f>P93-P92</f>
        <v>0</v>
      </c>
      <c r="Q95" s="195">
        <f>Q93-Q92</f>
        <v>0</v>
      </c>
      <c r="R95" s="195">
        <f>R93-R92</f>
        <v>0</v>
      </c>
      <c r="S95" s="195">
        <f>S93-S92</f>
        <v>0</v>
      </c>
      <c r="T95" s="193"/>
    </row>
    <row r="96" spans="1:22" ht="6.6" customHeight="1">
      <c r="A96" s="199"/>
      <c r="B96" s="190"/>
      <c r="C96" s="190"/>
      <c r="D96" s="190"/>
      <c r="E96" s="192"/>
      <c r="F96" s="190"/>
      <c r="G96" s="190"/>
      <c r="H96" s="190"/>
      <c r="I96" s="192"/>
      <c r="J96" s="237"/>
      <c r="K96" s="246"/>
      <c r="L96" s="190"/>
      <c r="M96" s="190"/>
      <c r="N96" s="190"/>
      <c r="O96" s="192"/>
      <c r="P96" s="190"/>
      <c r="Q96" s="190"/>
      <c r="R96" s="190"/>
      <c r="S96" s="192"/>
      <c r="T96" s="172"/>
    </row>
    <row r="97" spans="1:22">
      <c r="A97" s="196" t="s">
        <v>389</v>
      </c>
      <c r="B97" s="478">
        <f>B95+C95+D95+E95</f>
        <v>0</v>
      </c>
      <c r="C97" s="478"/>
      <c r="D97" s="478"/>
      <c r="E97" s="478"/>
      <c r="F97" s="478">
        <f>F95+G95+H95+I95</f>
        <v>0</v>
      </c>
      <c r="G97" s="478"/>
      <c r="H97" s="478"/>
      <c r="I97" s="478"/>
      <c r="J97" s="247"/>
      <c r="K97" s="195" t="s">
        <v>389</v>
      </c>
      <c r="L97" s="478">
        <f>L95+M95+N95+O95</f>
        <v>0</v>
      </c>
      <c r="M97" s="478"/>
      <c r="N97" s="478"/>
      <c r="O97" s="478"/>
      <c r="P97" s="475">
        <f>P95+Q95+R95+S95</f>
        <v>0</v>
      </c>
      <c r="Q97" s="475"/>
      <c r="R97" s="475"/>
      <c r="S97" s="475"/>
      <c r="T97" s="201"/>
    </row>
    <row r="98" spans="1:22">
      <c r="B98" s="250"/>
      <c r="C98" s="250"/>
      <c r="D98" s="250"/>
      <c r="E98" s="250"/>
      <c r="F98" s="250"/>
      <c r="G98" s="218"/>
      <c r="H98" s="218"/>
      <c r="I98" s="216"/>
      <c r="J98" s="218"/>
      <c r="K98" s="215"/>
      <c r="L98" s="215"/>
      <c r="M98" s="215"/>
      <c r="N98" s="215"/>
      <c r="O98" s="215"/>
      <c r="P98" s="216"/>
      <c r="Q98" s="216"/>
      <c r="R98" s="216"/>
      <c r="S98" s="216"/>
    </row>
    <row r="99" spans="1:22">
      <c r="A99" s="213"/>
      <c r="B99" s="215"/>
      <c r="C99" s="215"/>
      <c r="D99" s="215"/>
      <c r="E99" s="215"/>
      <c r="F99" s="216"/>
      <c r="G99" s="216"/>
      <c r="H99" s="216"/>
      <c r="I99" s="216"/>
      <c r="J99" s="218"/>
      <c r="K99" s="215"/>
      <c r="L99" s="215"/>
      <c r="M99" s="215"/>
      <c r="N99" s="215"/>
      <c r="O99" s="215"/>
      <c r="P99" s="216"/>
      <c r="Q99" s="216"/>
      <c r="R99" s="216"/>
      <c r="S99" s="216"/>
    </row>
    <row r="100" spans="1:22">
      <c r="A100" s="474" t="s">
        <v>16</v>
      </c>
      <c r="B100" s="475" t="s">
        <v>378</v>
      </c>
      <c r="C100" s="475"/>
      <c r="D100" s="475"/>
      <c r="E100" s="475"/>
      <c r="F100" s="475"/>
      <c r="G100" s="475"/>
      <c r="H100" s="475"/>
      <c r="I100" s="475"/>
      <c r="J100" s="218"/>
      <c r="K100" s="476" t="s">
        <v>16</v>
      </c>
      <c r="L100" s="475" t="s">
        <v>378</v>
      </c>
      <c r="M100" s="475"/>
      <c r="N100" s="475"/>
      <c r="O100" s="475"/>
      <c r="P100" s="475"/>
      <c r="Q100" s="475"/>
      <c r="R100" s="475"/>
      <c r="S100" s="475"/>
    </row>
    <row r="101" spans="1:22">
      <c r="A101" s="474"/>
      <c r="B101" s="476" t="s">
        <v>417</v>
      </c>
      <c r="C101" s="476"/>
      <c r="D101" s="476"/>
      <c r="E101" s="476"/>
      <c r="F101" s="476" t="s">
        <v>418</v>
      </c>
      <c r="G101" s="476"/>
      <c r="H101" s="476"/>
      <c r="I101" s="476"/>
      <c r="J101" s="218"/>
      <c r="K101" s="476"/>
      <c r="L101" s="476" t="s">
        <v>419</v>
      </c>
      <c r="M101" s="476"/>
      <c r="N101" s="476"/>
      <c r="O101" s="476"/>
      <c r="P101" s="476" t="s">
        <v>420</v>
      </c>
      <c r="Q101" s="476"/>
      <c r="R101" s="476"/>
      <c r="S101" s="476"/>
    </row>
    <row r="102" spans="1:22">
      <c r="A102" s="474"/>
      <c r="B102" s="476"/>
      <c r="C102" s="476"/>
      <c r="D102" s="476"/>
      <c r="E102" s="476"/>
      <c r="F102" s="476"/>
      <c r="G102" s="476"/>
      <c r="H102" s="476"/>
      <c r="I102" s="476"/>
      <c r="J102" s="218"/>
      <c r="K102" s="476"/>
      <c r="L102" s="476"/>
      <c r="M102" s="476"/>
      <c r="N102" s="476"/>
      <c r="O102" s="476"/>
      <c r="P102" s="476"/>
      <c r="Q102" s="476"/>
      <c r="R102" s="476"/>
      <c r="S102" s="476"/>
    </row>
    <row r="103" spans="1:22">
      <c r="A103" s="474"/>
      <c r="B103" s="182" t="s">
        <v>383</v>
      </c>
      <c r="C103" s="182" t="s">
        <v>383</v>
      </c>
      <c r="D103" s="182" t="s">
        <v>383</v>
      </c>
      <c r="E103" s="182" t="s">
        <v>383</v>
      </c>
      <c r="F103" s="182" t="s">
        <v>383</v>
      </c>
      <c r="G103" s="182" t="s">
        <v>383</v>
      </c>
      <c r="H103" s="182" t="s">
        <v>383</v>
      </c>
      <c r="I103" s="182" t="s">
        <v>383</v>
      </c>
      <c r="J103" s="218"/>
      <c r="K103" s="476"/>
      <c r="L103" s="182" t="s">
        <v>383</v>
      </c>
      <c r="M103" s="182" t="s">
        <v>383</v>
      </c>
      <c r="N103" s="182" t="s">
        <v>383</v>
      </c>
      <c r="O103" s="182" t="s">
        <v>383</v>
      </c>
      <c r="P103" s="182" t="s">
        <v>383</v>
      </c>
      <c r="Q103" s="182" t="s">
        <v>383</v>
      </c>
      <c r="R103" s="182" t="s">
        <v>383</v>
      </c>
      <c r="S103" s="182" t="s">
        <v>383</v>
      </c>
    </row>
    <row r="104" spans="1:22">
      <c r="A104" s="474"/>
      <c r="B104" s="217">
        <v>459972</v>
      </c>
      <c r="C104" s="217">
        <v>459975</v>
      </c>
      <c r="D104" s="219">
        <v>1045947</v>
      </c>
      <c r="E104" s="251">
        <v>33921300</v>
      </c>
      <c r="F104" s="217">
        <v>999580</v>
      </c>
      <c r="G104" s="217">
        <v>999562</v>
      </c>
      <c r="H104" s="217">
        <v>999568</v>
      </c>
      <c r="I104" s="221">
        <v>2452808</v>
      </c>
      <c r="J104" s="218"/>
      <c r="K104" s="476"/>
      <c r="L104" s="217">
        <v>127408</v>
      </c>
      <c r="M104" s="217">
        <v>68199</v>
      </c>
      <c r="N104" s="217">
        <v>63224</v>
      </c>
      <c r="O104" s="251">
        <v>52845607</v>
      </c>
      <c r="P104" s="217">
        <v>9348809</v>
      </c>
      <c r="Q104" s="217">
        <v>601133</v>
      </c>
      <c r="R104" s="217">
        <v>54008</v>
      </c>
      <c r="S104" s="217"/>
    </row>
    <row r="105" spans="1:22" s="162" customFormat="1">
      <c r="A105" s="178">
        <f>A92</f>
        <v>45194</v>
      </c>
      <c r="B105" s="183">
        <v>166</v>
      </c>
      <c r="C105" s="183">
        <v>653</v>
      </c>
      <c r="D105" s="222"/>
      <c r="E105" s="183">
        <v>180</v>
      </c>
      <c r="F105" s="183">
        <v>152</v>
      </c>
      <c r="G105" s="183">
        <v>203</v>
      </c>
      <c r="H105" s="183">
        <v>293</v>
      </c>
      <c r="I105" s="182">
        <v>28</v>
      </c>
      <c r="J105" s="218"/>
      <c r="K105" s="242">
        <f>$A$16</f>
        <v>45194</v>
      </c>
      <c r="L105" s="182">
        <v>398</v>
      </c>
      <c r="M105" s="182">
        <v>259</v>
      </c>
      <c r="N105" s="182">
        <v>335</v>
      </c>
      <c r="O105" s="182">
        <v>604</v>
      </c>
      <c r="P105" s="182">
        <v>264</v>
      </c>
      <c r="Q105" s="182">
        <v>694</v>
      </c>
      <c r="R105" s="182">
        <v>275</v>
      </c>
      <c r="S105" s="182"/>
      <c r="T105" s="160"/>
      <c r="V105" s="160"/>
    </row>
    <row r="106" spans="1:22" s="162" customFormat="1">
      <c r="A106" s="178">
        <f>A93</f>
        <v>45194</v>
      </c>
      <c r="B106" s="183">
        <v>166</v>
      </c>
      <c r="C106" s="183">
        <v>653</v>
      </c>
      <c r="D106" s="222"/>
      <c r="E106" s="183">
        <v>180</v>
      </c>
      <c r="F106" s="183">
        <v>152</v>
      </c>
      <c r="G106" s="183">
        <v>203</v>
      </c>
      <c r="H106" s="183">
        <v>293</v>
      </c>
      <c r="I106" s="182">
        <v>28</v>
      </c>
      <c r="J106" s="218"/>
      <c r="K106" s="242">
        <f>$A$16</f>
        <v>45194</v>
      </c>
      <c r="L106" s="182">
        <v>398</v>
      </c>
      <c r="M106" s="182">
        <v>259</v>
      </c>
      <c r="N106" s="182">
        <v>335</v>
      </c>
      <c r="O106" s="182">
        <v>604</v>
      </c>
      <c r="P106" s="182">
        <v>264</v>
      </c>
      <c r="Q106" s="182">
        <v>694</v>
      </c>
      <c r="R106" s="182">
        <v>275</v>
      </c>
      <c r="S106" s="182"/>
      <c r="T106" s="160"/>
      <c r="V106" s="160"/>
    </row>
    <row r="107" spans="1:22">
      <c r="A107" s="187"/>
      <c r="B107" s="190"/>
      <c r="C107" s="190"/>
      <c r="D107" s="248"/>
      <c r="E107" s="190"/>
      <c r="F107" s="191"/>
      <c r="G107" s="190"/>
      <c r="H107" s="190"/>
      <c r="I107" s="192"/>
      <c r="J107" s="218"/>
      <c r="K107" s="191"/>
      <c r="L107" s="190"/>
      <c r="M107" s="190"/>
      <c r="N107" s="190"/>
      <c r="O107" s="190"/>
      <c r="P107" s="191"/>
      <c r="Q107" s="190"/>
      <c r="R107" s="190"/>
      <c r="S107" s="192"/>
    </row>
    <row r="108" spans="1:22">
      <c r="A108" s="196" t="s">
        <v>388</v>
      </c>
      <c r="B108" s="196">
        <f t="shared" ref="B108:I108" si="6">B106-B105</f>
        <v>0</v>
      </c>
      <c r="C108" s="196">
        <f t="shared" si="6"/>
        <v>0</v>
      </c>
      <c r="D108" s="249">
        <f t="shared" si="6"/>
        <v>0</v>
      </c>
      <c r="E108" s="196">
        <f t="shared" si="6"/>
        <v>0</v>
      </c>
      <c r="F108" s="196">
        <f t="shared" si="6"/>
        <v>0</v>
      </c>
      <c r="G108" s="196">
        <f t="shared" si="6"/>
        <v>0</v>
      </c>
      <c r="H108" s="196">
        <f t="shared" si="6"/>
        <v>0</v>
      </c>
      <c r="I108" s="196">
        <f t="shared" si="6"/>
        <v>0</v>
      </c>
      <c r="K108" s="196" t="s">
        <v>388</v>
      </c>
      <c r="L108" s="196">
        <f t="shared" ref="L108:S108" si="7">L106-L105</f>
        <v>0</v>
      </c>
      <c r="M108" s="196">
        <f t="shared" si="7"/>
        <v>0</v>
      </c>
      <c r="N108" s="196">
        <f t="shared" si="7"/>
        <v>0</v>
      </c>
      <c r="O108" s="196">
        <f t="shared" si="7"/>
        <v>0</v>
      </c>
      <c r="P108" s="196">
        <f t="shared" si="7"/>
        <v>0</v>
      </c>
      <c r="Q108" s="196">
        <f t="shared" si="7"/>
        <v>0</v>
      </c>
      <c r="R108" s="196">
        <f t="shared" si="7"/>
        <v>0</v>
      </c>
      <c r="S108" s="196">
        <f t="shared" si="7"/>
        <v>0</v>
      </c>
    </row>
    <row r="109" spans="1:22">
      <c r="A109" s="199"/>
      <c r="B109" s="186"/>
      <c r="C109" s="186"/>
      <c r="D109" s="190"/>
      <c r="E109" s="188"/>
      <c r="F109" s="186"/>
      <c r="G109" s="186"/>
      <c r="H109" s="186"/>
      <c r="I109" s="188"/>
      <c r="K109" s="199"/>
      <c r="L109" s="186"/>
      <c r="M109" s="186"/>
      <c r="N109" s="186"/>
      <c r="O109" s="188"/>
      <c r="P109" s="186"/>
      <c r="Q109" s="186"/>
      <c r="R109" s="186"/>
      <c r="S109" s="188"/>
    </row>
    <row r="110" spans="1:22">
      <c r="A110" s="196" t="s">
        <v>389</v>
      </c>
      <c r="B110" s="477">
        <f>B108+C108+D108+E108</f>
        <v>0</v>
      </c>
      <c r="C110" s="477"/>
      <c r="D110" s="477"/>
      <c r="E110" s="477"/>
      <c r="F110" s="477">
        <f>F108+G108+H108+I108</f>
        <v>0</v>
      </c>
      <c r="G110" s="477"/>
      <c r="H110" s="477"/>
      <c r="I110" s="477"/>
      <c r="K110" s="196" t="s">
        <v>389</v>
      </c>
      <c r="L110" s="473">
        <f>L108+M108+N108+O108</f>
        <v>0</v>
      </c>
      <c r="M110" s="473"/>
      <c r="N110" s="473"/>
      <c r="O110" s="473"/>
      <c r="P110" s="477">
        <f>P108+Q108+R108+S108</f>
        <v>0</v>
      </c>
      <c r="Q110" s="477"/>
      <c r="R110" s="477"/>
      <c r="S110" s="477"/>
    </row>
    <row r="111" spans="1:22">
      <c r="A111" s="168"/>
      <c r="B111" s="168"/>
      <c r="C111" s="168"/>
      <c r="D111" s="168"/>
      <c r="E111" s="168"/>
      <c r="K111" s="168"/>
      <c r="L111" s="168"/>
      <c r="M111" s="168"/>
      <c r="N111" s="168"/>
      <c r="O111" s="168"/>
    </row>
    <row r="112" spans="1:22">
      <c r="A112" s="168"/>
      <c r="B112" s="168"/>
      <c r="C112" s="168"/>
      <c r="D112" s="168"/>
      <c r="E112" s="168"/>
      <c r="K112" s="168"/>
      <c r="L112" s="168"/>
      <c r="M112" s="168"/>
      <c r="N112" s="168"/>
      <c r="O112" s="168"/>
    </row>
    <row r="113" spans="1:17">
      <c r="A113" s="160" t="s">
        <v>401</v>
      </c>
      <c r="D113" s="232" t="s">
        <v>367</v>
      </c>
      <c r="E113" s="163" t="s">
        <v>421</v>
      </c>
      <c r="F113" s="232" t="str">
        <f>$G$3</f>
        <v>2023</v>
      </c>
      <c r="G113" s="160" t="s">
        <v>402</v>
      </c>
      <c r="K113" s="160" t="s">
        <v>401</v>
      </c>
      <c r="N113" s="232" t="s">
        <v>367</v>
      </c>
      <c r="O113" s="163" t="s">
        <v>421</v>
      </c>
      <c r="P113" s="232" t="str">
        <f>$G$3</f>
        <v>2023</v>
      </c>
      <c r="Q113" s="160" t="s">
        <v>402</v>
      </c>
    </row>
    <row r="115" spans="1:17">
      <c r="B115" s="161" t="s">
        <v>66</v>
      </c>
      <c r="C115" s="233">
        <f>B84+F84+B97+F97+B110+F110</f>
        <v>0</v>
      </c>
      <c r="D115" s="161" t="s">
        <v>403</v>
      </c>
      <c r="E115" s="161"/>
      <c r="F115" s="161"/>
      <c r="L115" s="161" t="s">
        <v>66</v>
      </c>
      <c r="M115" s="233">
        <f>L84+P84+L97+P97+L110+P110</f>
        <v>0</v>
      </c>
      <c r="N115" s="161" t="s">
        <v>403</v>
      </c>
      <c r="O115" s="161"/>
      <c r="P115" s="161"/>
    </row>
    <row r="116" spans="1:17">
      <c r="B116" s="161"/>
      <c r="C116" s="161"/>
      <c r="D116" s="161"/>
      <c r="E116" s="161"/>
      <c r="F116" s="161"/>
      <c r="L116" s="161"/>
      <c r="M116" s="161"/>
      <c r="N116" s="161"/>
      <c r="O116" s="161"/>
      <c r="P116" s="161"/>
    </row>
    <row r="117" spans="1:17">
      <c r="B117" s="161"/>
      <c r="C117" s="161"/>
      <c r="D117" s="161"/>
      <c r="E117" s="161"/>
      <c r="F117" s="161"/>
      <c r="L117" s="161"/>
      <c r="M117" s="161"/>
      <c r="N117" s="161"/>
      <c r="O117" s="161"/>
      <c r="P117" s="161"/>
    </row>
    <row r="118" spans="1:17">
      <c r="B118" s="161"/>
      <c r="C118" s="161"/>
      <c r="D118" s="161"/>
      <c r="E118" s="161"/>
      <c r="F118" s="161"/>
      <c r="L118" s="161"/>
      <c r="M118" s="161"/>
      <c r="N118" s="161"/>
      <c r="O118" s="161"/>
      <c r="P118" s="161"/>
    </row>
    <row r="121" spans="1:17">
      <c r="A121" s="160" t="s">
        <v>404</v>
      </c>
      <c r="G121" s="234" t="str">
        <f>[1]Т5!R44</f>
        <v>В.А. Плотников</v>
      </c>
      <c r="K121" s="160" t="s">
        <v>404</v>
      </c>
      <c r="Q121" s="234" t="str">
        <f>[1]Т5!R44</f>
        <v>В.А. Плотников</v>
      </c>
    </row>
    <row r="125" spans="1:17">
      <c r="A125" s="160" t="s">
        <v>405</v>
      </c>
      <c r="G125" s="160" t="s">
        <v>406</v>
      </c>
      <c r="K125" s="160" t="s">
        <v>405</v>
      </c>
      <c r="Q125" s="160" t="s">
        <v>406</v>
      </c>
    </row>
    <row r="128" spans="1:17">
      <c r="E128" s="161" t="s">
        <v>365</v>
      </c>
      <c r="O128" s="161" t="s">
        <v>365</v>
      </c>
    </row>
    <row r="129" spans="1:22">
      <c r="A129" s="467" t="s">
        <v>366</v>
      </c>
      <c r="B129" s="467"/>
      <c r="C129" s="467"/>
      <c r="D129" s="467"/>
      <c r="E129" s="467"/>
      <c r="F129" s="467"/>
      <c r="G129" s="467"/>
      <c r="H129" s="467"/>
      <c r="I129" s="467"/>
      <c r="J129" s="467"/>
      <c r="K129" s="467" t="s">
        <v>366</v>
      </c>
      <c r="L129" s="467"/>
      <c r="M129" s="467"/>
      <c r="N129" s="467"/>
      <c r="O129" s="467"/>
      <c r="P129" s="467"/>
      <c r="Q129" s="467"/>
      <c r="R129" s="467"/>
      <c r="S129" s="467"/>
      <c r="T129" s="467"/>
    </row>
    <row r="130" spans="1:22">
      <c r="D130" s="163" t="s">
        <v>280</v>
      </c>
      <c r="E130" s="164" t="str">
        <f>E3</f>
        <v>сентябрь</v>
      </c>
      <c r="F130" s="163" t="s">
        <v>368</v>
      </c>
      <c r="G130" s="165" t="str">
        <f>$G$3</f>
        <v>2023</v>
      </c>
      <c r="H130" s="160" t="s">
        <v>369</v>
      </c>
      <c r="N130" s="163" t="s">
        <v>280</v>
      </c>
      <c r="O130" s="164" t="str">
        <f>O3</f>
        <v>сентябрь</v>
      </c>
      <c r="P130" s="163" t="s">
        <v>368</v>
      </c>
      <c r="Q130" s="165" t="str">
        <f>$G$3</f>
        <v>2023</v>
      </c>
      <c r="R130" s="160" t="s">
        <v>369</v>
      </c>
    </row>
    <row r="132" spans="1:22">
      <c r="A132" s="160" t="s">
        <v>370</v>
      </c>
      <c r="B132" s="162"/>
      <c r="D132" s="468" t="str">
        <f>N69</f>
        <v>ООО  "УК Никольский"</v>
      </c>
      <c r="E132" s="468"/>
      <c r="F132" s="468"/>
      <c r="G132" s="468"/>
      <c r="H132" s="468"/>
      <c r="I132" s="468"/>
      <c r="K132" s="160" t="s">
        <v>370</v>
      </c>
      <c r="L132" s="162"/>
      <c r="N132" s="468" t="str">
        <f>D132</f>
        <v>ООО  "УК Никольский"</v>
      </c>
      <c r="O132" s="468"/>
      <c r="P132" s="468"/>
      <c r="Q132" s="468"/>
      <c r="R132" s="468"/>
      <c r="S132" s="468"/>
    </row>
    <row r="133" spans="1:22">
      <c r="A133" s="160" t="s">
        <v>372</v>
      </c>
      <c r="B133" s="166"/>
      <c r="C133" s="163" t="s">
        <v>373</v>
      </c>
      <c r="D133" s="469" t="s">
        <v>408</v>
      </c>
      <c r="E133" s="469"/>
      <c r="F133" s="469"/>
      <c r="G133" s="469"/>
      <c r="H133" s="469"/>
      <c r="I133" s="469"/>
      <c r="K133" s="160" t="s">
        <v>372</v>
      </c>
      <c r="L133" s="166"/>
      <c r="M133" s="163" t="s">
        <v>373</v>
      </c>
      <c r="N133" s="469" t="s">
        <v>408</v>
      </c>
      <c r="O133" s="469"/>
      <c r="P133" s="469"/>
      <c r="Q133" s="469"/>
      <c r="R133" s="469"/>
      <c r="S133" s="469"/>
    </row>
    <row r="134" spans="1:22">
      <c r="A134" s="160" t="s">
        <v>375</v>
      </c>
      <c r="B134" s="162"/>
      <c r="D134" s="469" t="str">
        <f>N71</f>
        <v>В.А. Плотников</v>
      </c>
      <c r="E134" s="469"/>
      <c r="F134" s="469"/>
      <c r="G134" s="469"/>
      <c r="H134" s="469"/>
      <c r="I134" s="469"/>
      <c r="K134" s="160" t="s">
        <v>375</v>
      </c>
      <c r="L134" s="162"/>
      <c r="N134" s="469" t="str">
        <f>D134</f>
        <v>В.А. Плотников</v>
      </c>
      <c r="O134" s="469"/>
      <c r="P134" s="469"/>
      <c r="Q134" s="469"/>
      <c r="R134" s="469"/>
      <c r="S134" s="469"/>
    </row>
    <row r="135" spans="1:22">
      <c r="A135" s="160" t="s">
        <v>376</v>
      </c>
      <c r="D135" s="470" t="str">
        <f>N72</f>
        <v>8-913-770-25-12</v>
      </c>
      <c r="E135" s="470"/>
      <c r="F135" s="470"/>
      <c r="G135" s="470"/>
      <c r="H135" s="470"/>
      <c r="I135" s="470"/>
      <c r="K135" s="160" t="s">
        <v>376</v>
      </c>
      <c r="N135" s="470" t="str">
        <f>D135</f>
        <v>8-913-770-25-12</v>
      </c>
      <c r="O135" s="470"/>
      <c r="P135" s="470"/>
      <c r="Q135" s="470"/>
      <c r="R135" s="470"/>
      <c r="S135" s="470"/>
    </row>
    <row r="136" spans="1:22">
      <c r="J136" s="168"/>
      <c r="T136" s="168"/>
    </row>
    <row r="137" spans="1:22" ht="15.75">
      <c r="A137" s="471" t="s">
        <v>16</v>
      </c>
      <c r="B137" s="479" t="s">
        <v>378</v>
      </c>
      <c r="C137" s="479"/>
      <c r="D137" s="479"/>
      <c r="E137" s="479"/>
      <c r="F137" s="479"/>
      <c r="G137" s="479"/>
      <c r="H137" s="479"/>
      <c r="I137" s="479"/>
      <c r="J137" s="235"/>
      <c r="K137" s="480" t="s">
        <v>16</v>
      </c>
      <c r="L137" s="479" t="s">
        <v>378</v>
      </c>
      <c r="M137" s="479"/>
      <c r="N137" s="479"/>
      <c r="O137" s="479"/>
      <c r="P137" s="479"/>
      <c r="Q137" s="479"/>
      <c r="R137" s="479"/>
      <c r="S137" s="479"/>
      <c r="T137" s="169"/>
    </row>
    <row r="138" spans="1:22" ht="15">
      <c r="A138" s="471"/>
      <c r="B138" s="476" t="s">
        <v>422</v>
      </c>
      <c r="C138" s="476"/>
      <c r="D138" s="476"/>
      <c r="E138" s="476"/>
      <c r="F138" s="476" t="s">
        <v>423</v>
      </c>
      <c r="G138" s="476"/>
      <c r="H138" s="476"/>
      <c r="I138" s="476"/>
      <c r="J138" s="236"/>
      <c r="K138" s="480"/>
      <c r="L138" s="476" t="s">
        <v>424</v>
      </c>
      <c r="M138" s="476"/>
      <c r="N138" s="476"/>
      <c r="O138" s="476"/>
      <c r="P138" s="476"/>
      <c r="Q138" s="476" t="s">
        <v>425</v>
      </c>
      <c r="R138" s="476"/>
      <c r="S138" s="476"/>
      <c r="T138" s="170"/>
    </row>
    <row r="139" spans="1:22" ht="15">
      <c r="A139" s="471"/>
      <c r="B139" s="476"/>
      <c r="C139" s="476"/>
      <c r="D139" s="476"/>
      <c r="E139" s="476"/>
      <c r="F139" s="476"/>
      <c r="G139" s="476"/>
      <c r="H139" s="476"/>
      <c r="I139" s="476"/>
      <c r="J139" s="236"/>
      <c r="K139" s="480"/>
      <c r="L139" s="476"/>
      <c r="M139" s="476"/>
      <c r="N139" s="476"/>
      <c r="O139" s="476"/>
      <c r="P139" s="476"/>
      <c r="Q139" s="476"/>
      <c r="R139" s="476"/>
      <c r="S139" s="476"/>
      <c r="T139" s="170"/>
    </row>
    <row r="140" spans="1:22">
      <c r="A140" s="471"/>
      <c r="B140" s="182" t="s">
        <v>383</v>
      </c>
      <c r="C140" s="182" t="s">
        <v>383</v>
      </c>
      <c r="D140" s="182" t="s">
        <v>383</v>
      </c>
      <c r="E140" s="182" t="s">
        <v>383</v>
      </c>
      <c r="F140" s="182" t="s">
        <v>383</v>
      </c>
      <c r="G140" s="182" t="s">
        <v>383</v>
      </c>
      <c r="H140" s="182" t="s">
        <v>383</v>
      </c>
      <c r="I140" s="182" t="s">
        <v>383</v>
      </c>
      <c r="J140" s="237"/>
      <c r="K140" s="480"/>
      <c r="L140" s="182" t="s">
        <v>383</v>
      </c>
      <c r="M140" s="182" t="s">
        <v>383</v>
      </c>
      <c r="N140" s="182" t="s">
        <v>383</v>
      </c>
      <c r="O140" s="182" t="s">
        <v>383</v>
      </c>
      <c r="P140" s="182" t="s">
        <v>383</v>
      </c>
      <c r="Q140" s="182" t="s">
        <v>383</v>
      </c>
      <c r="R140" s="182" t="s">
        <v>383</v>
      </c>
      <c r="S140" s="182" t="s">
        <v>383</v>
      </c>
      <c r="T140" s="172"/>
    </row>
    <row r="141" spans="1:22">
      <c r="A141" s="471"/>
      <c r="B141" s="252">
        <v>61060550</v>
      </c>
      <c r="C141" s="217">
        <v>2635508</v>
      </c>
      <c r="D141" s="217">
        <v>9348601</v>
      </c>
      <c r="E141" s="217"/>
      <c r="F141" s="252">
        <v>54886774</v>
      </c>
      <c r="G141" s="217">
        <v>1301970</v>
      </c>
      <c r="H141" s="217">
        <v>2556740</v>
      </c>
      <c r="I141" s="217"/>
      <c r="J141" s="240"/>
      <c r="K141" s="480"/>
      <c r="L141" s="217">
        <v>2556729</v>
      </c>
      <c r="M141" s="217">
        <v>5009065</v>
      </c>
      <c r="N141" s="217">
        <v>125916</v>
      </c>
      <c r="O141" s="252">
        <v>15514400</v>
      </c>
      <c r="P141" s="253">
        <v>3527388</v>
      </c>
      <c r="Q141" s="217">
        <v>5803307</v>
      </c>
      <c r="R141" s="217">
        <v>6077955</v>
      </c>
      <c r="S141" s="254">
        <v>1161574</v>
      </c>
      <c r="T141" s="176"/>
    </row>
    <row r="142" spans="1:22" s="162" customFormat="1">
      <c r="A142" s="255">
        <f>$A$16</f>
        <v>45194</v>
      </c>
      <c r="B142" s="182">
        <v>358</v>
      </c>
      <c r="C142" s="182">
        <v>347</v>
      </c>
      <c r="D142" s="182">
        <v>484</v>
      </c>
      <c r="E142" s="182"/>
      <c r="F142" s="182">
        <v>606</v>
      </c>
      <c r="G142" s="182">
        <v>321</v>
      </c>
      <c r="H142" s="182">
        <v>148</v>
      </c>
      <c r="I142" s="182"/>
      <c r="J142" s="237"/>
      <c r="K142" s="242">
        <f>$A$16</f>
        <v>45194</v>
      </c>
      <c r="L142" s="182">
        <v>51</v>
      </c>
      <c r="M142" s="182">
        <v>28</v>
      </c>
      <c r="N142" s="182">
        <v>187</v>
      </c>
      <c r="O142" s="182">
        <v>104</v>
      </c>
      <c r="P142" s="183">
        <v>13</v>
      </c>
      <c r="Q142" s="182">
        <v>72</v>
      </c>
      <c r="R142" s="182">
        <v>290</v>
      </c>
      <c r="S142" s="182">
        <v>225</v>
      </c>
      <c r="T142" s="172"/>
      <c r="V142" s="160"/>
    </row>
    <row r="143" spans="1:22" s="162" customFormat="1">
      <c r="A143" s="255">
        <f>$A$16</f>
        <v>45194</v>
      </c>
      <c r="B143" s="182">
        <v>358</v>
      </c>
      <c r="C143" s="182">
        <v>347</v>
      </c>
      <c r="D143" s="182">
        <v>484</v>
      </c>
      <c r="E143" s="182"/>
      <c r="F143" s="182">
        <v>606</v>
      </c>
      <c r="G143" s="182">
        <v>321</v>
      </c>
      <c r="H143" s="182">
        <v>148</v>
      </c>
      <c r="I143" s="182"/>
      <c r="J143" s="237"/>
      <c r="K143" s="242">
        <f>$A$16</f>
        <v>45194</v>
      </c>
      <c r="L143" s="182">
        <v>51</v>
      </c>
      <c r="M143" s="182">
        <v>28</v>
      </c>
      <c r="N143" s="182">
        <v>187</v>
      </c>
      <c r="O143" s="182">
        <v>104</v>
      </c>
      <c r="P143" s="183">
        <v>13</v>
      </c>
      <c r="Q143" s="182">
        <v>72</v>
      </c>
      <c r="R143" s="182">
        <v>290</v>
      </c>
      <c r="S143" s="182">
        <v>225</v>
      </c>
      <c r="T143" s="172"/>
      <c r="V143" s="160"/>
    </row>
    <row r="144" spans="1:22">
      <c r="A144" s="187"/>
      <c r="B144" s="190"/>
      <c r="C144" s="190"/>
      <c r="D144" s="190"/>
      <c r="E144" s="190"/>
      <c r="F144" s="191"/>
      <c r="G144" s="190"/>
      <c r="H144" s="190"/>
      <c r="I144" s="192"/>
      <c r="J144" s="245"/>
      <c r="K144" s="191"/>
      <c r="L144" s="190"/>
      <c r="M144" s="190"/>
      <c r="N144" s="190"/>
      <c r="O144" s="190"/>
      <c r="P144" s="191"/>
      <c r="Q144" s="190"/>
      <c r="R144" s="190"/>
      <c r="S144" s="192"/>
      <c r="T144" s="193"/>
    </row>
    <row r="145" spans="1:21">
      <c r="A145" s="196" t="s">
        <v>388</v>
      </c>
      <c r="B145" s="195">
        <f>B143-B142+B148</f>
        <v>0</v>
      </c>
      <c r="C145" s="195">
        <f>C143-C142</f>
        <v>0</v>
      </c>
      <c r="D145" s="195">
        <f>D143-D142</f>
        <v>0</v>
      </c>
      <c r="E145" s="195">
        <f>E143-E142</f>
        <v>0</v>
      </c>
      <c r="F145" s="195">
        <f>F143-F142</f>
        <v>0</v>
      </c>
      <c r="G145" s="195">
        <f>G143-G142</f>
        <v>0</v>
      </c>
      <c r="H145" s="195">
        <f>H143-H142+H148</f>
        <v>0</v>
      </c>
      <c r="I145" s="195">
        <f>I143-I142</f>
        <v>0</v>
      </c>
      <c r="J145" s="245"/>
      <c r="K145" s="195" t="s">
        <v>388</v>
      </c>
      <c r="L145" s="195">
        <f t="shared" ref="L145:S145" si="8">L143-L142</f>
        <v>0</v>
      </c>
      <c r="M145" s="195">
        <f t="shared" si="8"/>
        <v>0</v>
      </c>
      <c r="N145" s="195">
        <f t="shared" si="8"/>
        <v>0</v>
      </c>
      <c r="O145" s="195">
        <f t="shared" si="8"/>
        <v>0</v>
      </c>
      <c r="P145" s="195">
        <f t="shared" si="8"/>
        <v>0</v>
      </c>
      <c r="Q145" s="195">
        <f t="shared" si="8"/>
        <v>0</v>
      </c>
      <c r="R145" s="195">
        <f t="shared" si="8"/>
        <v>0</v>
      </c>
      <c r="S145" s="195">
        <f t="shared" si="8"/>
        <v>0</v>
      </c>
      <c r="T145" s="193"/>
    </row>
    <row r="146" spans="1:21">
      <c r="A146" s="199"/>
      <c r="B146" s="190"/>
      <c r="C146" s="190"/>
      <c r="D146" s="190"/>
      <c r="E146" s="192"/>
      <c r="F146" s="190"/>
      <c r="G146" s="190"/>
      <c r="H146" s="190"/>
      <c r="I146" s="192"/>
      <c r="J146" s="237"/>
      <c r="K146" s="246"/>
      <c r="L146" s="190"/>
      <c r="M146" s="190"/>
      <c r="N146" s="190"/>
      <c r="O146" s="192"/>
      <c r="P146" s="190"/>
      <c r="Q146" s="190"/>
      <c r="R146" s="190"/>
      <c r="S146" s="192"/>
      <c r="T146" s="172"/>
    </row>
    <row r="147" spans="1:21">
      <c r="A147" s="196" t="s">
        <v>389</v>
      </c>
      <c r="B147" s="478">
        <f>B145+C145+D145+E145</f>
        <v>0</v>
      </c>
      <c r="C147" s="478"/>
      <c r="D147" s="478"/>
      <c r="E147" s="478"/>
      <c r="F147" s="478">
        <f>F145+G145+H145+I145</f>
        <v>0</v>
      </c>
      <c r="G147" s="478"/>
      <c r="H147" s="478"/>
      <c r="I147" s="478"/>
      <c r="J147" s="247"/>
      <c r="K147" s="195" t="s">
        <v>389</v>
      </c>
      <c r="L147" s="478">
        <f>L145+M145+N145+O145+P145</f>
        <v>0</v>
      </c>
      <c r="M147" s="478"/>
      <c r="N147" s="478"/>
      <c r="O147" s="478"/>
      <c r="P147" s="478">
        <f>Q145+R145</f>
        <v>0</v>
      </c>
      <c r="Q147" s="478"/>
      <c r="R147" s="478"/>
      <c r="S147" s="478"/>
      <c r="T147" s="201"/>
    </row>
    <row r="148" spans="1:21" s="161" customFormat="1">
      <c r="A148" s="204"/>
      <c r="B148" s="208"/>
      <c r="C148" s="207"/>
      <c r="D148" s="207"/>
      <c r="E148" s="207"/>
      <c r="F148" s="211"/>
      <c r="G148" s="211"/>
      <c r="H148" s="209"/>
      <c r="I148" s="211"/>
      <c r="J148" s="256"/>
      <c r="K148" s="207"/>
      <c r="L148" s="207"/>
      <c r="M148" s="207"/>
      <c r="N148" s="207"/>
      <c r="O148" s="207"/>
      <c r="P148" s="211"/>
      <c r="Q148" s="211"/>
      <c r="R148" s="211"/>
      <c r="S148" s="211"/>
      <c r="T148" s="202"/>
      <c r="U148" s="212"/>
    </row>
    <row r="149" spans="1:21">
      <c r="A149" s="213"/>
      <c r="B149" s="215"/>
      <c r="C149" s="215"/>
      <c r="D149" s="215"/>
      <c r="E149" s="215"/>
      <c r="F149" s="216"/>
      <c r="G149" s="216"/>
      <c r="H149" s="216"/>
      <c r="I149" s="216"/>
      <c r="J149" s="229"/>
      <c r="K149" s="215"/>
      <c r="L149" s="215"/>
      <c r="M149" s="215"/>
      <c r="N149" s="215"/>
      <c r="O149" s="215"/>
      <c r="P149" s="216"/>
      <c r="Q149" s="216"/>
      <c r="R149" s="216"/>
      <c r="S149" s="216"/>
      <c r="T149" s="168"/>
    </row>
    <row r="150" spans="1:21">
      <c r="A150" s="474" t="s">
        <v>16</v>
      </c>
      <c r="B150" s="475" t="s">
        <v>378</v>
      </c>
      <c r="C150" s="475"/>
      <c r="D150" s="475"/>
      <c r="E150" s="475"/>
      <c r="F150" s="475"/>
      <c r="G150" s="475"/>
      <c r="H150" s="475"/>
      <c r="I150" s="475"/>
      <c r="J150" s="218"/>
      <c r="K150" s="476" t="s">
        <v>16</v>
      </c>
      <c r="L150" s="475" t="s">
        <v>378</v>
      </c>
      <c r="M150" s="475"/>
      <c r="N150" s="475"/>
      <c r="O150" s="475"/>
      <c r="P150" s="475"/>
      <c r="Q150" s="475"/>
      <c r="R150" s="475"/>
      <c r="S150" s="475"/>
    </row>
    <row r="151" spans="1:21">
      <c r="A151" s="474"/>
      <c r="B151" s="476" t="s">
        <v>426</v>
      </c>
      <c r="C151" s="476"/>
      <c r="D151" s="476"/>
      <c r="E151" s="476"/>
      <c r="F151" s="481" t="s">
        <v>427</v>
      </c>
      <c r="G151" s="481"/>
      <c r="H151" s="481"/>
      <c r="I151" s="481"/>
      <c r="J151" s="218"/>
      <c r="K151" s="476"/>
      <c r="L151" s="476" t="s">
        <v>428</v>
      </c>
      <c r="M151" s="476"/>
      <c r="N151" s="476"/>
      <c r="O151" s="476"/>
      <c r="P151" s="481" t="s">
        <v>429</v>
      </c>
      <c r="Q151" s="481"/>
      <c r="R151" s="481"/>
      <c r="S151" s="481"/>
    </row>
    <row r="152" spans="1:21">
      <c r="A152" s="474"/>
      <c r="B152" s="476"/>
      <c r="C152" s="476"/>
      <c r="D152" s="476"/>
      <c r="E152" s="476"/>
      <c r="F152" s="481"/>
      <c r="G152" s="481"/>
      <c r="H152" s="481"/>
      <c r="I152" s="481"/>
      <c r="J152" s="218"/>
      <c r="K152" s="476"/>
      <c r="L152" s="476"/>
      <c r="M152" s="476"/>
      <c r="N152" s="476"/>
      <c r="O152" s="476"/>
      <c r="P152" s="481"/>
      <c r="Q152" s="481"/>
      <c r="R152" s="481"/>
      <c r="S152" s="481"/>
    </row>
    <row r="153" spans="1:21">
      <c r="A153" s="474"/>
      <c r="B153" s="182" t="s">
        <v>383</v>
      </c>
      <c r="C153" s="182" t="s">
        <v>383</v>
      </c>
      <c r="D153" s="182" t="s">
        <v>383</v>
      </c>
      <c r="E153" s="182" t="s">
        <v>383</v>
      </c>
      <c r="F153" s="182" t="s">
        <v>383</v>
      </c>
      <c r="G153" s="182" t="s">
        <v>383</v>
      </c>
      <c r="H153" s="182" t="s">
        <v>383</v>
      </c>
      <c r="I153" s="182" t="s">
        <v>383</v>
      </c>
      <c r="J153" s="218"/>
      <c r="K153" s="476"/>
      <c r="L153" s="182" t="s">
        <v>383</v>
      </c>
      <c r="M153" s="182" t="s">
        <v>383</v>
      </c>
      <c r="N153" s="182" t="s">
        <v>383</v>
      </c>
      <c r="O153" s="182" t="s">
        <v>383</v>
      </c>
      <c r="P153" s="182" t="s">
        <v>383</v>
      </c>
      <c r="Q153" s="182" t="s">
        <v>383</v>
      </c>
      <c r="R153" s="182" t="s">
        <v>383</v>
      </c>
      <c r="S153" s="182" t="s">
        <v>383</v>
      </c>
    </row>
    <row r="154" spans="1:21">
      <c r="A154" s="474"/>
      <c r="B154" s="217">
        <v>1206627</v>
      </c>
      <c r="C154" s="217">
        <v>1206631</v>
      </c>
      <c r="D154" s="217"/>
      <c r="E154" s="217"/>
      <c r="F154" s="217">
        <v>201576</v>
      </c>
      <c r="G154" s="217">
        <v>200758</v>
      </c>
      <c r="H154" s="217"/>
      <c r="I154" s="217"/>
      <c r="J154" s="218"/>
      <c r="K154" s="476"/>
      <c r="L154" s="217">
        <v>267298</v>
      </c>
      <c r="M154" s="217">
        <v>79966</v>
      </c>
      <c r="N154" s="217"/>
      <c r="O154" s="217"/>
      <c r="P154" s="217">
        <v>2556724</v>
      </c>
      <c r="Q154" s="217">
        <v>999570</v>
      </c>
      <c r="R154" s="217">
        <v>154674</v>
      </c>
      <c r="S154" s="217"/>
    </row>
    <row r="155" spans="1:21">
      <c r="A155" s="255">
        <f>$A$16</f>
        <v>45194</v>
      </c>
      <c r="B155" s="183">
        <v>310</v>
      </c>
      <c r="C155" s="183">
        <v>464</v>
      </c>
      <c r="D155" s="182"/>
      <c r="E155" s="182"/>
      <c r="F155" s="182">
        <v>679</v>
      </c>
      <c r="G155" s="182">
        <v>429</v>
      </c>
      <c r="H155" s="182"/>
      <c r="I155" s="182"/>
      <c r="J155" s="218"/>
      <c r="K155" s="242">
        <f>$A$16</f>
        <v>45194</v>
      </c>
      <c r="L155" s="183">
        <v>359</v>
      </c>
      <c r="M155" s="183">
        <v>466</v>
      </c>
      <c r="N155" s="182"/>
      <c r="O155" s="182"/>
      <c r="P155" s="182">
        <v>266</v>
      </c>
      <c r="Q155" s="182">
        <v>538</v>
      </c>
      <c r="R155" s="182">
        <v>249</v>
      </c>
      <c r="S155" s="182"/>
    </row>
    <row r="156" spans="1:21">
      <c r="A156" s="255">
        <f>$A$16</f>
        <v>45194</v>
      </c>
      <c r="B156" s="183">
        <v>310</v>
      </c>
      <c r="C156" s="183">
        <v>464</v>
      </c>
      <c r="D156" s="182"/>
      <c r="E156" s="182"/>
      <c r="F156" s="182">
        <v>679</v>
      </c>
      <c r="G156" s="182">
        <v>429</v>
      </c>
      <c r="H156" s="182"/>
      <c r="I156" s="182"/>
      <c r="J156" s="218"/>
      <c r="K156" s="242">
        <f>$A$16</f>
        <v>45194</v>
      </c>
      <c r="L156" s="183">
        <v>359</v>
      </c>
      <c r="M156" s="183">
        <v>466</v>
      </c>
      <c r="N156" s="182"/>
      <c r="O156" s="182"/>
      <c r="P156" s="182">
        <v>266</v>
      </c>
      <c r="Q156" s="182">
        <v>538</v>
      </c>
      <c r="R156" s="182">
        <v>249</v>
      </c>
      <c r="S156" s="182"/>
    </row>
    <row r="157" spans="1:21">
      <c r="A157" s="187"/>
      <c r="B157" s="190"/>
      <c r="C157" s="190"/>
      <c r="D157" s="190"/>
      <c r="E157" s="190"/>
      <c r="F157" s="191"/>
      <c r="G157" s="190"/>
      <c r="H157" s="190"/>
      <c r="I157" s="192"/>
      <c r="J157" s="245"/>
      <c r="K157" s="191"/>
      <c r="L157" s="190"/>
      <c r="M157" s="190"/>
      <c r="N157" s="190"/>
      <c r="O157" s="190"/>
      <c r="P157" s="191"/>
      <c r="Q157" s="190"/>
      <c r="R157" s="190"/>
      <c r="S157" s="192"/>
      <c r="T157" s="193"/>
    </row>
    <row r="158" spans="1:21">
      <c r="A158" s="196" t="s">
        <v>388</v>
      </c>
      <c r="B158" s="195">
        <f>B156-B155+B161</f>
        <v>0</v>
      </c>
      <c r="C158" s="195">
        <f>C156-C155+C161</f>
        <v>0</v>
      </c>
      <c r="D158" s="195">
        <f t="shared" ref="D158:I158" si="9">D156-D155</f>
        <v>0</v>
      </c>
      <c r="E158" s="195">
        <f t="shared" si="9"/>
        <v>0</v>
      </c>
      <c r="F158" s="195">
        <f t="shared" si="9"/>
        <v>0</v>
      </c>
      <c r="G158" s="195">
        <f t="shared" si="9"/>
        <v>0</v>
      </c>
      <c r="H158" s="195">
        <f t="shared" si="9"/>
        <v>0</v>
      </c>
      <c r="I158" s="195">
        <f t="shared" si="9"/>
        <v>0</v>
      </c>
      <c r="J158" s="245"/>
      <c r="K158" s="195" t="s">
        <v>388</v>
      </c>
      <c r="L158" s="195">
        <f>L156-L155</f>
        <v>0</v>
      </c>
      <c r="M158" s="195">
        <f>M156-M155</f>
        <v>0</v>
      </c>
      <c r="N158" s="195">
        <f>N156-N155</f>
        <v>0</v>
      </c>
      <c r="O158" s="195">
        <f>O156-O155</f>
        <v>0</v>
      </c>
      <c r="P158" s="195">
        <f>P156-P155+P161</f>
        <v>0</v>
      </c>
      <c r="Q158" s="195">
        <f>Q156-Q155</f>
        <v>0</v>
      </c>
      <c r="R158" s="195">
        <f>R156-R155</f>
        <v>0</v>
      </c>
      <c r="S158" s="195">
        <f>S156-S155</f>
        <v>0</v>
      </c>
      <c r="T158" s="193"/>
    </row>
    <row r="159" spans="1:21">
      <c r="A159" s="199"/>
      <c r="B159" s="190"/>
      <c r="C159" s="190"/>
      <c r="D159" s="190"/>
      <c r="E159" s="192"/>
      <c r="F159" s="190"/>
      <c r="G159" s="190"/>
      <c r="H159" s="190"/>
      <c r="I159" s="192"/>
      <c r="J159" s="237"/>
      <c r="K159" s="246"/>
      <c r="L159" s="190"/>
      <c r="M159" s="190"/>
      <c r="N159" s="190"/>
      <c r="O159" s="192"/>
      <c r="P159" s="190"/>
      <c r="Q159" s="190"/>
      <c r="R159" s="190"/>
      <c r="S159" s="192"/>
      <c r="T159" s="172"/>
    </row>
    <row r="160" spans="1:21">
      <c r="A160" s="196" t="s">
        <v>389</v>
      </c>
      <c r="B160" s="478">
        <f>B158+C158+D158+E158</f>
        <v>0</v>
      </c>
      <c r="C160" s="478"/>
      <c r="D160" s="478"/>
      <c r="E160" s="478"/>
      <c r="F160" s="478">
        <f>F158+G158+H158+I158</f>
        <v>0</v>
      </c>
      <c r="G160" s="478"/>
      <c r="H160" s="478"/>
      <c r="I160" s="478"/>
      <c r="J160" s="247"/>
      <c r="K160" s="195" t="s">
        <v>389</v>
      </c>
      <c r="L160" s="478">
        <f>L158+M158+N158+O158</f>
        <v>0</v>
      </c>
      <c r="M160" s="478"/>
      <c r="N160" s="478"/>
      <c r="O160" s="478"/>
      <c r="P160" s="478">
        <f>P158+Q158+R158+S158</f>
        <v>0</v>
      </c>
      <c r="Q160" s="478"/>
      <c r="R160" s="478"/>
      <c r="S160" s="478"/>
      <c r="T160" s="201"/>
    </row>
    <row r="161" spans="1:19">
      <c r="A161" s="213"/>
      <c r="B161" s="257"/>
      <c r="C161" s="258"/>
      <c r="D161" s="215"/>
      <c r="E161" s="215"/>
      <c r="F161" s="216"/>
      <c r="G161" s="216"/>
      <c r="H161" s="216"/>
      <c r="I161" s="216"/>
      <c r="J161" s="218"/>
      <c r="K161" s="215"/>
      <c r="L161" s="215"/>
      <c r="M161" s="215"/>
      <c r="N161" s="215"/>
      <c r="O161" s="215"/>
      <c r="P161" s="259"/>
      <c r="Q161" s="216"/>
      <c r="R161" s="216"/>
      <c r="S161" s="216"/>
    </row>
    <row r="162" spans="1:19">
      <c r="A162" s="213"/>
      <c r="B162" s="215"/>
      <c r="C162" s="215"/>
      <c r="D162" s="215"/>
      <c r="E162" s="215"/>
      <c r="F162" s="216"/>
      <c r="G162" s="216"/>
      <c r="H162" s="216"/>
      <c r="I162" s="216"/>
      <c r="J162" s="218"/>
      <c r="K162" s="215"/>
      <c r="L162" s="215"/>
      <c r="M162" s="215"/>
      <c r="N162" s="215"/>
      <c r="O162" s="215"/>
      <c r="P162" s="216"/>
      <c r="Q162" s="216"/>
      <c r="R162" s="216"/>
      <c r="S162" s="216"/>
    </row>
    <row r="163" spans="1:19">
      <c r="A163" s="474" t="s">
        <v>16</v>
      </c>
      <c r="B163" s="475" t="s">
        <v>378</v>
      </c>
      <c r="C163" s="475"/>
      <c r="D163" s="475"/>
      <c r="E163" s="475"/>
      <c r="F163" s="475"/>
      <c r="G163" s="475"/>
      <c r="H163" s="475"/>
      <c r="I163" s="475"/>
      <c r="J163" s="218"/>
      <c r="K163" s="476" t="s">
        <v>16</v>
      </c>
      <c r="L163" s="475" t="s">
        <v>378</v>
      </c>
      <c r="M163" s="475"/>
      <c r="N163" s="475"/>
      <c r="O163" s="475"/>
      <c r="P163" s="475"/>
      <c r="Q163" s="475"/>
      <c r="R163" s="475"/>
      <c r="S163" s="475"/>
    </row>
    <row r="164" spans="1:19">
      <c r="A164" s="474"/>
      <c r="B164" s="476" t="s">
        <v>430</v>
      </c>
      <c r="C164" s="476"/>
      <c r="D164" s="476"/>
      <c r="E164" s="476"/>
      <c r="F164" s="476" t="s">
        <v>431</v>
      </c>
      <c r="G164" s="476"/>
      <c r="H164" s="476"/>
      <c r="I164" s="476"/>
      <c r="J164" s="218"/>
      <c r="K164" s="476"/>
      <c r="L164" s="476" t="s">
        <v>432</v>
      </c>
      <c r="M164" s="476"/>
      <c r="N164" s="476"/>
      <c r="O164" s="476"/>
      <c r="P164" s="476" t="s">
        <v>433</v>
      </c>
      <c r="Q164" s="476"/>
      <c r="R164" s="476"/>
      <c r="S164" s="476"/>
    </row>
    <row r="165" spans="1:19">
      <c r="A165" s="474"/>
      <c r="B165" s="476"/>
      <c r="C165" s="476"/>
      <c r="D165" s="476"/>
      <c r="E165" s="476"/>
      <c r="F165" s="476"/>
      <c r="G165" s="476"/>
      <c r="H165" s="476"/>
      <c r="I165" s="476"/>
      <c r="J165" s="218"/>
      <c r="K165" s="476"/>
      <c r="L165" s="476"/>
      <c r="M165" s="476"/>
      <c r="N165" s="476"/>
      <c r="O165" s="476"/>
      <c r="P165" s="476"/>
      <c r="Q165" s="476"/>
      <c r="R165" s="476"/>
      <c r="S165" s="476"/>
    </row>
    <row r="166" spans="1:19">
      <c r="A166" s="474"/>
      <c r="B166" s="182" t="s">
        <v>383</v>
      </c>
      <c r="C166" s="182" t="s">
        <v>383</v>
      </c>
      <c r="D166" s="182" t="s">
        <v>383</v>
      </c>
      <c r="E166" s="182" t="s">
        <v>383</v>
      </c>
      <c r="F166" s="182" t="s">
        <v>383</v>
      </c>
      <c r="G166" s="182" t="s">
        <v>383</v>
      </c>
      <c r="H166" s="182" t="s">
        <v>383</v>
      </c>
      <c r="I166" s="182" t="s">
        <v>383</v>
      </c>
      <c r="J166" s="218"/>
      <c r="K166" s="476"/>
      <c r="L166" s="182" t="s">
        <v>383</v>
      </c>
      <c r="M166" s="182" t="s">
        <v>383</v>
      </c>
      <c r="N166" s="182" t="s">
        <v>383</v>
      </c>
      <c r="O166" s="182" t="s">
        <v>383</v>
      </c>
      <c r="P166" s="182" t="s">
        <v>383</v>
      </c>
      <c r="Q166" s="182" t="s">
        <v>383</v>
      </c>
      <c r="R166" s="182" t="s">
        <v>383</v>
      </c>
      <c r="S166" s="182" t="s">
        <v>383</v>
      </c>
    </row>
    <row r="167" spans="1:19">
      <c r="A167" s="474"/>
      <c r="B167" s="217">
        <v>30768</v>
      </c>
      <c r="C167" s="217">
        <v>30762</v>
      </c>
      <c r="D167" s="217">
        <v>30777</v>
      </c>
      <c r="E167" s="252">
        <v>35058475</v>
      </c>
      <c r="F167" s="217">
        <v>1301979</v>
      </c>
      <c r="G167" s="217">
        <v>1291635</v>
      </c>
      <c r="H167" s="217"/>
      <c r="I167" s="217"/>
      <c r="J167" s="218"/>
      <c r="K167" s="476"/>
      <c r="L167" s="217">
        <v>1183014</v>
      </c>
      <c r="M167" s="217">
        <v>2462498</v>
      </c>
      <c r="N167" s="217">
        <v>2462485</v>
      </c>
      <c r="O167" s="217"/>
      <c r="P167" s="221">
        <v>2233604</v>
      </c>
      <c r="Q167" s="221">
        <v>2462492</v>
      </c>
      <c r="R167" s="221">
        <v>2462494</v>
      </c>
      <c r="S167" s="217"/>
    </row>
    <row r="168" spans="1:19">
      <c r="A168" s="255">
        <f>$A$16</f>
        <v>45194</v>
      </c>
      <c r="B168" s="182">
        <v>282</v>
      </c>
      <c r="C168" s="182">
        <v>307</v>
      </c>
      <c r="D168" s="183">
        <v>240</v>
      </c>
      <c r="E168" s="182">
        <v>406</v>
      </c>
      <c r="F168" s="182">
        <v>611</v>
      </c>
      <c r="G168" s="182">
        <v>262</v>
      </c>
      <c r="H168" s="182"/>
      <c r="I168" s="182"/>
      <c r="J168" s="218"/>
      <c r="K168" s="242">
        <f>$A$16</f>
        <v>45194</v>
      </c>
      <c r="L168" s="182">
        <v>205</v>
      </c>
      <c r="M168" s="182">
        <v>142</v>
      </c>
      <c r="N168" s="182">
        <v>250</v>
      </c>
      <c r="O168" s="182"/>
      <c r="P168" s="182">
        <v>249</v>
      </c>
      <c r="Q168" s="183">
        <v>271</v>
      </c>
      <c r="R168" s="182">
        <v>177</v>
      </c>
      <c r="S168" s="182"/>
    </row>
    <row r="169" spans="1:19">
      <c r="A169" s="255">
        <f>$A$16</f>
        <v>45194</v>
      </c>
      <c r="B169" s="182">
        <v>282</v>
      </c>
      <c r="C169" s="182">
        <v>307</v>
      </c>
      <c r="D169" s="183">
        <v>240</v>
      </c>
      <c r="E169" s="182">
        <v>406</v>
      </c>
      <c r="F169" s="182">
        <v>611</v>
      </c>
      <c r="G169" s="182">
        <v>262</v>
      </c>
      <c r="H169" s="182"/>
      <c r="I169" s="182"/>
      <c r="J169" s="218"/>
      <c r="K169" s="242">
        <f>$A$16</f>
        <v>45194</v>
      </c>
      <c r="L169" s="182">
        <v>205</v>
      </c>
      <c r="M169" s="182">
        <v>142</v>
      </c>
      <c r="N169" s="182">
        <v>250</v>
      </c>
      <c r="O169" s="182"/>
      <c r="P169" s="182">
        <v>249</v>
      </c>
      <c r="Q169" s="183">
        <v>271</v>
      </c>
      <c r="R169" s="182">
        <v>177</v>
      </c>
      <c r="S169" s="182"/>
    </row>
    <row r="170" spans="1:19">
      <c r="A170" s="187"/>
      <c r="B170" s="190"/>
      <c r="C170" s="190"/>
      <c r="D170" s="190"/>
      <c r="E170" s="190"/>
      <c r="F170" s="191"/>
      <c r="G170" s="190"/>
      <c r="H170" s="190"/>
      <c r="I170" s="192"/>
      <c r="J170" s="218"/>
      <c r="K170" s="191"/>
      <c r="L170" s="190"/>
      <c r="M170" s="190"/>
      <c r="N170" s="190"/>
      <c r="O170" s="190"/>
      <c r="P170" s="191"/>
      <c r="Q170" s="190"/>
      <c r="R170" s="190"/>
      <c r="S170" s="192"/>
    </row>
    <row r="171" spans="1:19">
      <c r="A171" s="196" t="s">
        <v>388</v>
      </c>
      <c r="B171" s="195">
        <f t="shared" ref="B171:I171" si="10">B169-B168</f>
        <v>0</v>
      </c>
      <c r="C171" s="195">
        <f t="shared" si="10"/>
        <v>0</v>
      </c>
      <c r="D171" s="195">
        <f t="shared" si="10"/>
        <v>0</v>
      </c>
      <c r="E171" s="195">
        <f t="shared" si="10"/>
        <v>0</v>
      </c>
      <c r="F171" s="195">
        <f t="shared" si="10"/>
        <v>0</v>
      </c>
      <c r="G171" s="195">
        <f t="shared" si="10"/>
        <v>0</v>
      </c>
      <c r="H171" s="195">
        <f t="shared" si="10"/>
        <v>0</v>
      </c>
      <c r="I171" s="195">
        <f t="shared" si="10"/>
        <v>0</v>
      </c>
      <c r="J171" s="218"/>
      <c r="K171" s="195" t="s">
        <v>388</v>
      </c>
      <c r="L171" s="195">
        <f t="shared" ref="L171:S171" si="11">L169-L168</f>
        <v>0</v>
      </c>
      <c r="M171" s="195">
        <f t="shared" si="11"/>
        <v>0</v>
      </c>
      <c r="N171" s="195">
        <f t="shared" si="11"/>
        <v>0</v>
      </c>
      <c r="O171" s="195">
        <f t="shared" si="11"/>
        <v>0</v>
      </c>
      <c r="P171" s="195">
        <f t="shared" si="11"/>
        <v>0</v>
      </c>
      <c r="Q171" s="195">
        <f t="shared" si="11"/>
        <v>0</v>
      </c>
      <c r="R171" s="195">
        <f t="shared" si="11"/>
        <v>0</v>
      </c>
      <c r="S171" s="195">
        <f t="shared" si="11"/>
        <v>0</v>
      </c>
    </row>
    <row r="172" spans="1:19">
      <c r="A172" s="199"/>
      <c r="B172" s="186"/>
      <c r="C172" s="186"/>
      <c r="D172" s="186"/>
      <c r="E172" s="188"/>
      <c r="F172" s="186"/>
      <c r="G172" s="186"/>
      <c r="H172" s="186"/>
      <c r="I172" s="188"/>
      <c r="K172" s="199"/>
      <c r="L172" s="186"/>
      <c r="M172" s="186"/>
      <c r="N172" s="186"/>
      <c r="O172" s="188"/>
      <c r="P172" s="186"/>
      <c r="Q172" s="186"/>
      <c r="R172" s="186"/>
      <c r="S172" s="188"/>
    </row>
    <row r="173" spans="1:19">
      <c r="A173" s="196" t="s">
        <v>389</v>
      </c>
      <c r="B173" s="477">
        <f>B171+C171+D171+E171</f>
        <v>0</v>
      </c>
      <c r="C173" s="477"/>
      <c r="D173" s="477"/>
      <c r="E173" s="477"/>
      <c r="F173" s="477">
        <f>F171+G171+H171+I171</f>
        <v>0</v>
      </c>
      <c r="G173" s="477"/>
      <c r="H173" s="477"/>
      <c r="I173" s="477"/>
      <c r="K173" s="196" t="s">
        <v>389</v>
      </c>
      <c r="L173" s="477">
        <f>L171+M171+N171+O171</f>
        <v>0</v>
      </c>
      <c r="M173" s="477"/>
      <c r="N173" s="477"/>
      <c r="O173" s="477"/>
      <c r="P173" s="477">
        <f>P171+Q171+R171+S171</f>
        <v>0</v>
      </c>
      <c r="Q173" s="477"/>
      <c r="R173" s="477"/>
      <c r="S173" s="477"/>
    </row>
    <row r="174" spans="1:19">
      <c r="A174" s="168"/>
      <c r="B174" s="168"/>
      <c r="C174" s="168"/>
      <c r="D174" s="168"/>
      <c r="E174" s="168"/>
      <c r="K174" s="168"/>
      <c r="L174" s="168"/>
      <c r="M174" s="168"/>
      <c r="N174" s="168"/>
      <c r="O174" s="168"/>
      <c r="P174" s="260"/>
    </row>
    <row r="175" spans="1:19">
      <c r="A175" s="168"/>
      <c r="B175" s="168"/>
      <c r="C175" s="168"/>
      <c r="D175" s="168"/>
      <c r="E175" s="168"/>
      <c r="K175" s="168"/>
      <c r="L175" s="168"/>
      <c r="M175" s="168"/>
      <c r="N175" s="168"/>
      <c r="O175" s="168"/>
    </row>
    <row r="176" spans="1:19">
      <c r="A176" s="160" t="s">
        <v>401</v>
      </c>
      <c r="D176" s="232" t="str">
        <f>$E$3</f>
        <v>сентябрь</v>
      </c>
      <c r="E176" s="163" t="s">
        <v>421</v>
      </c>
      <c r="F176" s="232" t="str">
        <f>$G$3</f>
        <v>2023</v>
      </c>
      <c r="G176" s="160" t="s">
        <v>402</v>
      </c>
      <c r="K176" s="160" t="s">
        <v>401</v>
      </c>
      <c r="N176" s="232" t="str">
        <f>$E$3</f>
        <v>сентябрь</v>
      </c>
      <c r="O176" s="163" t="s">
        <v>421</v>
      </c>
      <c r="P176" s="232" t="str">
        <f>$G$3</f>
        <v>2023</v>
      </c>
      <c r="Q176" s="160" t="s">
        <v>402</v>
      </c>
    </row>
    <row r="178" spans="1:20">
      <c r="B178" s="161" t="s">
        <v>66</v>
      </c>
      <c r="C178" s="233">
        <f>B147+F147+B160+F160+B173+F173</f>
        <v>0</v>
      </c>
      <c r="D178" s="161" t="s">
        <v>403</v>
      </c>
      <c r="E178" s="161"/>
      <c r="F178" s="161"/>
      <c r="L178" s="161" t="s">
        <v>66</v>
      </c>
      <c r="M178" s="233">
        <f>L147+P147+L160+P160+L173+P173</f>
        <v>0</v>
      </c>
      <c r="N178" s="161" t="s">
        <v>403</v>
      </c>
      <c r="O178" s="161"/>
      <c r="P178" s="161"/>
    </row>
    <row r="179" spans="1:20">
      <c r="B179" s="161"/>
      <c r="C179" s="161"/>
      <c r="D179" s="161"/>
      <c r="E179" s="161"/>
      <c r="F179" s="161"/>
      <c r="L179" s="161"/>
      <c r="M179" s="161"/>
      <c r="N179" s="161"/>
      <c r="O179" s="161"/>
      <c r="P179" s="161"/>
    </row>
    <row r="180" spans="1:20">
      <c r="B180" s="161"/>
      <c r="C180" s="161"/>
      <c r="D180" s="161"/>
      <c r="E180" s="161"/>
      <c r="F180" s="161"/>
      <c r="L180" s="161"/>
      <c r="M180" s="161"/>
      <c r="N180" s="161"/>
      <c r="O180" s="161"/>
      <c r="P180" s="161"/>
    </row>
    <row r="183" spans="1:20">
      <c r="A183" s="160" t="s">
        <v>404</v>
      </c>
      <c r="G183" s="234" t="str">
        <f>G57</f>
        <v>В.А. Плотников</v>
      </c>
      <c r="K183" s="160" t="s">
        <v>404</v>
      </c>
      <c r="Q183" s="234" t="str">
        <f>G57</f>
        <v>В.А. Плотников</v>
      </c>
    </row>
    <row r="187" spans="1:20">
      <c r="A187" s="160" t="s">
        <v>405</v>
      </c>
      <c r="G187" s="160" t="s">
        <v>406</v>
      </c>
      <c r="K187" s="160" t="s">
        <v>405</v>
      </c>
      <c r="Q187" s="160" t="s">
        <v>406</v>
      </c>
    </row>
    <row r="190" spans="1:20">
      <c r="E190" s="161" t="s">
        <v>365</v>
      </c>
      <c r="O190" s="161" t="s">
        <v>365</v>
      </c>
    </row>
    <row r="191" spans="1:20">
      <c r="A191" s="467" t="s">
        <v>366</v>
      </c>
      <c r="B191" s="467"/>
      <c r="C191" s="467"/>
      <c r="D191" s="467"/>
      <c r="E191" s="467"/>
      <c r="F191" s="467"/>
      <c r="G191" s="467"/>
      <c r="H191" s="467"/>
      <c r="I191" s="467"/>
      <c r="J191" s="467"/>
      <c r="K191" s="467" t="s">
        <v>366</v>
      </c>
      <c r="L191" s="467"/>
      <c r="M191" s="467"/>
      <c r="N191" s="467"/>
      <c r="O191" s="467"/>
      <c r="P191" s="467"/>
      <c r="Q191" s="467"/>
      <c r="R191" s="467"/>
      <c r="S191" s="467"/>
      <c r="T191" s="467"/>
    </row>
    <row r="192" spans="1:20">
      <c r="D192" s="163" t="s">
        <v>280</v>
      </c>
      <c r="E192" s="165" t="str">
        <f>E3</f>
        <v>сентябрь</v>
      </c>
      <c r="F192" s="163" t="s">
        <v>368</v>
      </c>
      <c r="G192" s="165" t="str">
        <f>$G$3</f>
        <v>2023</v>
      </c>
      <c r="H192" s="160" t="s">
        <v>369</v>
      </c>
      <c r="N192" s="163" t="s">
        <v>280</v>
      </c>
      <c r="O192" s="165" t="str">
        <f>O3</f>
        <v>сентябрь</v>
      </c>
      <c r="P192" s="163" t="s">
        <v>368</v>
      </c>
      <c r="Q192" s="165" t="str">
        <f>$G$3</f>
        <v>2023</v>
      </c>
      <c r="R192" s="160" t="s">
        <v>369</v>
      </c>
    </row>
    <row r="194" spans="1:22">
      <c r="A194" s="160" t="s">
        <v>370</v>
      </c>
      <c r="B194" s="162"/>
      <c r="D194" s="468" t="str">
        <f>D132</f>
        <v>ООО  "УК Никольский"</v>
      </c>
      <c r="E194" s="468"/>
      <c r="F194" s="468"/>
      <c r="G194" s="468"/>
      <c r="H194" s="468"/>
      <c r="I194" s="468"/>
      <c r="K194" s="160" t="s">
        <v>370</v>
      </c>
      <c r="L194" s="162"/>
      <c r="N194" s="468" t="str">
        <f>N132</f>
        <v>ООО  "УК Никольский"</v>
      </c>
      <c r="O194" s="468"/>
      <c r="P194" s="468"/>
      <c r="Q194" s="468"/>
      <c r="R194" s="468"/>
      <c r="S194" s="468"/>
    </row>
    <row r="195" spans="1:22">
      <c r="A195" s="160" t="s">
        <v>372</v>
      </c>
      <c r="B195" s="166"/>
      <c r="C195" s="163" t="s">
        <v>373</v>
      </c>
      <c r="D195" s="469" t="s">
        <v>408</v>
      </c>
      <c r="E195" s="469"/>
      <c r="F195" s="469"/>
      <c r="G195" s="469"/>
      <c r="H195" s="469"/>
      <c r="I195" s="469"/>
      <c r="K195" s="160" t="s">
        <v>372</v>
      </c>
      <c r="L195" s="166"/>
      <c r="M195" s="163" t="s">
        <v>373</v>
      </c>
      <c r="N195" s="469" t="s">
        <v>408</v>
      </c>
      <c r="O195" s="469"/>
      <c r="P195" s="469"/>
      <c r="Q195" s="469"/>
      <c r="R195" s="469"/>
      <c r="S195" s="469"/>
    </row>
    <row r="196" spans="1:22">
      <c r="A196" s="160" t="s">
        <v>375</v>
      </c>
      <c r="B196" s="162"/>
      <c r="D196" s="469" t="str">
        <f>D7</f>
        <v>В.А. Плотников</v>
      </c>
      <c r="E196" s="469"/>
      <c r="F196" s="469"/>
      <c r="G196" s="469"/>
      <c r="H196" s="469"/>
      <c r="I196" s="469"/>
      <c r="K196" s="160" t="s">
        <v>375</v>
      </c>
      <c r="L196" s="162"/>
      <c r="N196" s="469" t="str">
        <f>N7</f>
        <v>В.А. Плотников</v>
      </c>
      <c r="O196" s="469"/>
      <c r="P196" s="469"/>
      <c r="Q196" s="469"/>
      <c r="R196" s="469"/>
      <c r="S196" s="469"/>
    </row>
    <row r="197" spans="1:22">
      <c r="A197" s="160" t="s">
        <v>376</v>
      </c>
      <c r="D197" s="470" t="str">
        <f>D8</f>
        <v>8-913-770-25-12</v>
      </c>
      <c r="E197" s="470"/>
      <c r="F197" s="470"/>
      <c r="G197" s="470"/>
      <c r="H197" s="470"/>
      <c r="I197" s="470"/>
      <c r="K197" s="160" t="s">
        <v>376</v>
      </c>
      <c r="N197" s="470" t="str">
        <f>N8</f>
        <v>8-913-770-25-12</v>
      </c>
      <c r="O197" s="470"/>
      <c r="P197" s="470"/>
      <c r="Q197" s="470"/>
      <c r="R197" s="470"/>
      <c r="S197" s="470"/>
    </row>
    <row r="198" spans="1:22">
      <c r="J198" s="168"/>
      <c r="T198" s="168"/>
    </row>
    <row r="199" spans="1:22" ht="15.75">
      <c r="A199" s="471" t="s">
        <v>16</v>
      </c>
      <c r="B199" s="479" t="s">
        <v>378</v>
      </c>
      <c r="C199" s="479"/>
      <c r="D199" s="479"/>
      <c r="E199" s="479"/>
      <c r="F199" s="479"/>
      <c r="G199" s="479"/>
      <c r="H199" s="479"/>
      <c r="I199" s="479"/>
      <c r="J199" s="235"/>
      <c r="K199" s="471" t="s">
        <v>16</v>
      </c>
      <c r="L199" s="479" t="s">
        <v>378</v>
      </c>
      <c r="M199" s="479"/>
      <c r="N199" s="479"/>
      <c r="O199" s="479"/>
      <c r="P199" s="479"/>
      <c r="Q199" s="479"/>
      <c r="R199" s="479"/>
      <c r="S199" s="479"/>
      <c r="T199" s="235"/>
    </row>
    <row r="200" spans="1:22" ht="15">
      <c r="A200" s="471"/>
      <c r="B200" s="476" t="s">
        <v>434</v>
      </c>
      <c r="C200" s="476"/>
      <c r="D200" s="476"/>
      <c r="E200" s="476"/>
      <c r="F200" s="476" t="s">
        <v>435</v>
      </c>
      <c r="G200" s="476"/>
      <c r="H200" s="476"/>
      <c r="I200" s="476"/>
      <c r="J200" s="236"/>
      <c r="K200" s="471"/>
      <c r="L200" s="476" t="s">
        <v>436</v>
      </c>
      <c r="M200" s="476"/>
      <c r="N200" s="476"/>
      <c r="O200" s="476"/>
      <c r="P200" s="476"/>
      <c r="Q200" s="476"/>
      <c r="R200" s="476"/>
      <c r="S200" s="476"/>
      <c r="T200" s="236"/>
    </row>
    <row r="201" spans="1:22" ht="15">
      <c r="A201" s="471"/>
      <c r="B201" s="476"/>
      <c r="C201" s="476"/>
      <c r="D201" s="476"/>
      <c r="E201" s="476"/>
      <c r="F201" s="476"/>
      <c r="G201" s="476"/>
      <c r="H201" s="476"/>
      <c r="I201" s="476"/>
      <c r="J201" s="236"/>
      <c r="K201" s="471"/>
      <c r="L201" s="476"/>
      <c r="M201" s="476"/>
      <c r="N201" s="476"/>
      <c r="O201" s="476"/>
      <c r="P201" s="476"/>
      <c r="Q201" s="476"/>
      <c r="R201" s="476"/>
      <c r="S201" s="476"/>
      <c r="T201" s="236"/>
    </row>
    <row r="202" spans="1:22">
      <c r="A202" s="471"/>
      <c r="B202" s="182" t="s">
        <v>383</v>
      </c>
      <c r="C202" s="182" t="s">
        <v>383</v>
      </c>
      <c r="D202" s="182" t="s">
        <v>383</v>
      </c>
      <c r="E202" s="182" t="s">
        <v>383</v>
      </c>
      <c r="F202" s="182" t="s">
        <v>383</v>
      </c>
      <c r="G202" s="182" t="s">
        <v>383</v>
      </c>
      <c r="H202" s="182" t="s">
        <v>383</v>
      </c>
      <c r="I202" s="182" t="s">
        <v>383</v>
      </c>
      <c r="J202" s="237"/>
      <c r="K202" s="471"/>
      <c r="L202" s="182" t="s">
        <v>383</v>
      </c>
      <c r="M202" s="182" t="s">
        <v>383</v>
      </c>
      <c r="N202" s="182" t="s">
        <v>383</v>
      </c>
      <c r="O202" s="182" t="s">
        <v>383</v>
      </c>
      <c r="P202" s="182" t="s">
        <v>383</v>
      </c>
      <c r="Q202" s="182" t="s">
        <v>383</v>
      </c>
      <c r="R202" s="182" t="s">
        <v>383</v>
      </c>
      <c r="S202" s="182" t="s">
        <v>383</v>
      </c>
      <c r="T202" s="237"/>
    </row>
    <row r="203" spans="1:22">
      <c r="A203" s="471"/>
      <c r="B203" s="217">
        <v>4206275</v>
      </c>
      <c r="C203" s="217">
        <v>4206274</v>
      </c>
      <c r="D203" s="217">
        <v>4206270</v>
      </c>
      <c r="E203" s="217">
        <v>4206279</v>
      </c>
      <c r="F203" s="217">
        <v>4216509</v>
      </c>
      <c r="G203" s="217">
        <v>4216504</v>
      </c>
      <c r="H203" s="217">
        <v>4216517</v>
      </c>
      <c r="I203" s="217">
        <v>4216508</v>
      </c>
      <c r="J203" s="240"/>
      <c r="K203" s="471"/>
      <c r="L203" s="217">
        <v>6964238</v>
      </c>
      <c r="M203" s="217">
        <v>6988965</v>
      </c>
      <c r="N203" s="217"/>
      <c r="O203" s="217"/>
      <c r="P203" s="217"/>
      <c r="Q203" s="217"/>
      <c r="R203" s="217"/>
      <c r="S203" s="217"/>
      <c r="T203" s="240"/>
    </row>
    <row r="204" spans="1:22" s="162" customFormat="1">
      <c r="A204" s="255">
        <f>A15</f>
        <v>45194</v>
      </c>
      <c r="B204" s="182">
        <v>87</v>
      </c>
      <c r="C204" s="183">
        <v>397</v>
      </c>
      <c r="D204" s="182">
        <v>146</v>
      </c>
      <c r="E204" s="182">
        <v>190</v>
      </c>
      <c r="F204" s="182">
        <v>46</v>
      </c>
      <c r="G204" s="182">
        <v>82</v>
      </c>
      <c r="H204" s="183">
        <v>213</v>
      </c>
      <c r="I204" s="182">
        <v>110</v>
      </c>
      <c r="J204" s="237"/>
      <c r="K204" s="255">
        <f>K15</f>
        <v>45194</v>
      </c>
      <c r="L204" s="182">
        <v>97</v>
      </c>
      <c r="M204" s="183">
        <v>85</v>
      </c>
      <c r="N204" s="182"/>
      <c r="O204" s="182"/>
      <c r="P204" s="182"/>
      <c r="Q204" s="182"/>
      <c r="R204" s="183"/>
      <c r="S204" s="182"/>
      <c r="T204" s="237"/>
      <c r="V204" s="160"/>
    </row>
    <row r="205" spans="1:22" s="162" customFormat="1">
      <c r="A205" s="255">
        <f>A16</f>
        <v>45194</v>
      </c>
      <c r="B205" s="182">
        <v>87</v>
      </c>
      <c r="C205" s="183">
        <v>397</v>
      </c>
      <c r="D205" s="182">
        <v>146</v>
      </c>
      <c r="E205" s="182">
        <v>190</v>
      </c>
      <c r="F205" s="182">
        <v>46</v>
      </c>
      <c r="G205" s="182">
        <v>82</v>
      </c>
      <c r="H205" s="183">
        <v>213</v>
      </c>
      <c r="I205" s="182">
        <v>110</v>
      </c>
      <c r="J205" s="237"/>
      <c r="K205" s="255">
        <f>K16</f>
        <v>45194</v>
      </c>
      <c r="L205" s="182">
        <v>97</v>
      </c>
      <c r="M205" s="183">
        <v>85</v>
      </c>
      <c r="N205" s="182"/>
      <c r="O205" s="182"/>
      <c r="P205" s="182"/>
      <c r="Q205" s="182"/>
      <c r="R205" s="183"/>
      <c r="S205" s="182"/>
      <c r="T205" s="237"/>
      <c r="V205" s="160"/>
    </row>
    <row r="206" spans="1:22">
      <c r="A206" s="187"/>
      <c r="B206" s="190"/>
      <c r="C206" s="190"/>
      <c r="D206" s="190"/>
      <c r="E206" s="190"/>
      <c r="F206" s="191"/>
      <c r="G206" s="190"/>
      <c r="H206" s="190"/>
      <c r="I206" s="192"/>
      <c r="J206" s="245"/>
      <c r="K206" s="187"/>
      <c r="L206" s="190"/>
      <c r="M206" s="190"/>
      <c r="N206" s="190"/>
      <c r="O206" s="190"/>
      <c r="P206" s="191"/>
      <c r="Q206" s="190"/>
      <c r="R206" s="190"/>
      <c r="S206" s="192"/>
      <c r="T206" s="245"/>
    </row>
    <row r="207" spans="1:22">
      <c r="A207" s="196" t="s">
        <v>388</v>
      </c>
      <c r="B207" s="195">
        <f>B205-B204+B210</f>
        <v>0</v>
      </c>
      <c r="C207" s="195">
        <f>C205-C204</f>
        <v>0</v>
      </c>
      <c r="D207" s="195">
        <f>D205-D204</f>
        <v>0</v>
      </c>
      <c r="E207" s="195">
        <f>E205-E204</f>
        <v>0</v>
      </c>
      <c r="F207" s="195">
        <f>F205-F204</f>
        <v>0</v>
      </c>
      <c r="G207" s="195">
        <f>G205-G204</f>
        <v>0</v>
      </c>
      <c r="H207" s="195">
        <f>H205-H204+H210</f>
        <v>0</v>
      </c>
      <c r="I207" s="195">
        <f>I205-I204</f>
        <v>0</v>
      </c>
      <c r="J207" s="245"/>
      <c r="K207" s="196" t="s">
        <v>388</v>
      </c>
      <c r="L207" s="195">
        <f>L205-L204+L210</f>
        <v>0</v>
      </c>
      <c r="M207" s="195">
        <f>M205-M204</f>
        <v>0</v>
      </c>
      <c r="N207" s="195">
        <f>N205-N204</f>
        <v>0</v>
      </c>
      <c r="O207" s="195">
        <f>O205-O204</f>
        <v>0</v>
      </c>
      <c r="P207" s="195">
        <f>P205-P204</f>
        <v>0</v>
      </c>
      <c r="Q207" s="195">
        <f>Q205-Q204</f>
        <v>0</v>
      </c>
      <c r="R207" s="195">
        <f>R205-R204+R210</f>
        <v>0</v>
      </c>
      <c r="S207" s="195">
        <f>S205-S204</f>
        <v>0</v>
      </c>
      <c r="T207" s="245"/>
    </row>
    <row r="208" spans="1:22">
      <c r="A208" s="199"/>
      <c r="B208" s="190"/>
      <c r="C208" s="190"/>
      <c r="D208" s="190"/>
      <c r="E208" s="192"/>
      <c r="F208" s="190"/>
      <c r="G208" s="190"/>
      <c r="H208" s="190"/>
      <c r="I208" s="192"/>
      <c r="J208" s="237"/>
      <c r="K208" s="199"/>
      <c r="L208" s="190"/>
      <c r="M208" s="190"/>
      <c r="N208" s="190"/>
      <c r="O208" s="192"/>
      <c r="P208" s="190"/>
      <c r="Q208" s="190"/>
      <c r="R208" s="190"/>
      <c r="S208" s="192"/>
      <c r="T208" s="237"/>
    </row>
    <row r="209" spans="1:20">
      <c r="A209" s="196" t="s">
        <v>389</v>
      </c>
      <c r="B209" s="478">
        <f>B207+C207+D207+E207</f>
        <v>0</v>
      </c>
      <c r="C209" s="478"/>
      <c r="D209" s="478"/>
      <c r="E209" s="478"/>
      <c r="F209" s="478">
        <f>F207+G207+H207+I207</f>
        <v>0</v>
      </c>
      <c r="G209" s="478"/>
      <c r="H209" s="478"/>
      <c r="I209" s="478"/>
      <c r="J209" s="247"/>
      <c r="K209" s="196" t="s">
        <v>389</v>
      </c>
      <c r="L209" s="478">
        <f>L207+M207+N207+O207</f>
        <v>0</v>
      </c>
      <c r="M209" s="478"/>
      <c r="N209" s="478"/>
      <c r="O209" s="478"/>
      <c r="P209" s="478">
        <f>P207+Q207+R207+S207</f>
        <v>0</v>
      </c>
      <c r="Q209" s="478"/>
      <c r="R209" s="478"/>
      <c r="S209" s="478"/>
      <c r="T209" s="247"/>
    </row>
    <row r="210" spans="1:20">
      <c r="A210" s="204"/>
      <c r="B210" s="208"/>
      <c r="C210" s="207"/>
      <c r="D210" s="207"/>
      <c r="E210" s="207"/>
      <c r="F210" s="211"/>
      <c r="G210" s="211"/>
      <c r="H210" s="209"/>
      <c r="I210" s="211"/>
      <c r="J210" s="256"/>
      <c r="K210" s="204"/>
      <c r="L210" s="208"/>
      <c r="M210" s="207"/>
      <c r="N210" s="207"/>
      <c r="O210" s="207"/>
      <c r="P210" s="211"/>
      <c r="Q210" s="211"/>
      <c r="R210" s="209"/>
      <c r="S210" s="211"/>
      <c r="T210" s="256"/>
    </row>
    <row r="211" spans="1:20">
      <c r="A211" s="213"/>
      <c r="B211" s="215"/>
      <c r="C211" s="215"/>
      <c r="D211" s="215"/>
      <c r="E211" s="215"/>
      <c r="F211" s="216"/>
      <c r="G211" s="216"/>
      <c r="H211" s="216"/>
      <c r="I211" s="216"/>
      <c r="J211" s="229"/>
      <c r="K211" s="213"/>
      <c r="L211" s="215"/>
      <c r="M211" s="215"/>
      <c r="N211" s="215"/>
      <c r="O211" s="215"/>
      <c r="P211" s="216"/>
      <c r="Q211" s="216"/>
      <c r="R211" s="216"/>
      <c r="S211" s="216"/>
      <c r="T211" s="229"/>
    </row>
    <row r="212" spans="1:20">
      <c r="A212" s="474" t="s">
        <v>16</v>
      </c>
      <c r="B212" s="475" t="s">
        <v>378</v>
      </c>
      <c r="C212" s="475"/>
      <c r="D212" s="475"/>
      <c r="E212" s="475"/>
      <c r="F212" s="475"/>
      <c r="G212" s="475"/>
      <c r="H212" s="475"/>
      <c r="I212" s="475"/>
      <c r="J212" s="218"/>
      <c r="K212" s="474" t="s">
        <v>16</v>
      </c>
      <c r="L212" s="475" t="s">
        <v>378</v>
      </c>
      <c r="M212" s="475"/>
      <c r="N212" s="475"/>
      <c r="O212" s="475"/>
      <c r="P212" s="475"/>
      <c r="Q212" s="475"/>
      <c r="R212" s="475"/>
      <c r="S212" s="475"/>
      <c r="T212" s="218"/>
    </row>
    <row r="213" spans="1:20">
      <c r="A213" s="474"/>
      <c r="B213" s="476" t="s">
        <v>437</v>
      </c>
      <c r="C213" s="476"/>
      <c r="D213" s="476"/>
      <c r="E213" s="476"/>
      <c r="F213" s="481" t="s">
        <v>436</v>
      </c>
      <c r="G213" s="481"/>
      <c r="H213" s="481"/>
      <c r="I213" s="481"/>
      <c r="J213" s="218"/>
      <c r="K213" s="474"/>
      <c r="L213" s="476"/>
      <c r="M213" s="476"/>
      <c r="N213" s="476"/>
      <c r="O213" s="476"/>
      <c r="P213" s="481"/>
      <c r="Q213" s="481"/>
      <c r="R213" s="481"/>
      <c r="S213" s="481"/>
      <c r="T213" s="218"/>
    </row>
    <row r="214" spans="1:20">
      <c r="A214" s="474"/>
      <c r="B214" s="476"/>
      <c r="C214" s="476"/>
      <c r="D214" s="476"/>
      <c r="E214" s="476"/>
      <c r="F214" s="481"/>
      <c r="G214" s="481"/>
      <c r="H214" s="481"/>
      <c r="I214" s="481"/>
      <c r="J214" s="218"/>
      <c r="K214" s="474"/>
      <c r="L214" s="476"/>
      <c r="M214" s="476"/>
      <c r="N214" s="476"/>
      <c r="O214" s="476"/>
      <c r="P214" s="481"/>
      <c r="Q214" s="481"/>
      <c r="R214" s="481"/>
      <c r="S214" s="481"/>
      <c r="T214" s="218"/>
    </row>
    <row r="215" spans="1:20">
      <c r="A215" s="474"/>
      <c r="B215" s="182" t="s">
        <v>383</v>
      </c>
      <c r="C215" s="182" t="s">
        <v>383</v>
      </c>
      <c r="D215" s="182" t="s">
        <v>383</v>
      </c>
      <c r="E215" s="182" t="s">
        <v>383</v>
      </c>
      <c r="F215" s="182" t="s">
        <v>383</v>
      </c>
      <c r="G215" s="182" t="s">
        <v>383</v>
      </c>
      <c r="H215" s="182" t="s">
        <v>383</v>
      </c>
      <c r="I215" s="182" t="s">
        <v>383</v>
      </c>
      <c r="J215" s="218"/>
      <c r="K215" s="474"/>
      <c r="L215" s="182" t="s">
        <v>383</v>
      </c>
      <c r="M215" s="182" t="s">
        <v>383</v>
      </c>
      <c r="N215" s="182" t="s">
        <v>383</v>
      </c>
      <c r="O215" s="182" t="s">
        <v>383</v>
      </c>
      <c r="P215" s="182" t="s">
        <v>383</v>
      </c>
      <c r="Q215" s="182" t="s">
        <v>383</v>
      </c>
      <c r="R215" s="182" t="s">
        <v>383</v>
      </c>
      <c r="S215" s="182" t="s">
        <v>383</v>
      </c>
      <c r="T215" s="218"/>
    </row>
    <row r="216" spans="1:20">
      <c r="A216" s="474"/>
      <c r="B216" s="217">
        <v>4208914</v>
      </c>
      <c r="C216" s="217">
        <v>4208745</v>
      </c>
      <c r="D216" s="217">
        <v>4208915</v>
      </c>
      <c r="E216" s="217">
        <v>4208908</v>
      </c>
      <c r="F216" s="217">
        <v>6994941</v>
      </c>
      <c r="G216" s="217">
        <v>6935904</v>
      </c>
      <c r="H216" s="217">
        <v>6994946</v>
      </c>
      <c r="I216" s="217">
        <v>5669360</v>
      </c>
      <c r="J216" s="218"/>
      <c r="K216" s="474"/>
      <c r="L216" s="217"/>
      <c r="M216" s="217"/>
      <c r="N216" s="217"/>
      <c r="O216" s="217"/>
      <c r="P216" s="217"/>
      <c r="Q216" s="217"/>
      <c r="R216" s="217"/>
      <c r="S216" s="217"/>
      <c r="T216" s="218"/>
    </row>
    <row r="217" spans="1:20">
      <c r="A217" s="255">
        <f>A204</f>
        <v>45194</v>
      </c>
      <c r="B217" s="182">
        <v>129</v>
      </c>
      <c r="C217" s="182">
        <v>178</v>
      </c>
      <c r="D217" s="182">
        <v>74</v>
      </c>
      <c r="E217" s="183">
        <v>38</v>
      </c>
      <c r="F217" s="182">
        <v>50</v>
      </c>
      <c r="G217" s="182">
        <v>60</v>
      </c>
      <c r="H217" s="182">
        <v>39</v>
      </c>
      <c r="I217" s="182">
        <v>64</v>
      </c>
      <c r="J217" s="218"/>
      <c r="K217" s="255">
        <f>K204</f>
        <v>45194</v>
      </c>
      <c r="L217" s="182"/>
      <c r="M217" s="182"/>
      <c r="N217" s="182"/>
      <c r="O217" s="183"/>
      <c r="P217" s="182"/>
      <c r="Q217" s="182"/>
      <c r="R217" s="182"/>
      <c r="S217" s="182"/>
      <c r="T217" s="218"/>
    </row>
    <row r="218" spans="1:20">
      <c r="A218" s="255">
        <f>A205</f>
        <v>45194</v>
      </c>
      <c r="B218" s="182">
        <v>129</v>
      </c>
      <c r="C218" s="182">
        <v>178</v>
      </c>
      <c r="D218" s="182">
        <v>74</v>
      </c>
      <c r="E218" s="183">
        <v>38</v>
      </c>
      <c r="F218" s="182">
        <v>50</v>
      </c>
      <c r="G218" s="182">
        <v>60</v>
      </c>
      <c r="H218" s="182">
        <v>39</v>
      </c>
      <c r="I218" s="182">
        <v>65</v>
      </c>
      <c r="J218" s="218"/>
      <c r="K218" s="255">
        <f>K205</f>
        <v>45194</v>
      </c>
      <c r="L218" s="182"/>
      <c r="M218" s="182"/>
      <c r="N218" s="182"/>
      <c r="O218" s="183"/>
      <c r="P218" s="182"/>
      <c r="Q218" s="182"/>
      <c r="R218" s="182"/>
      <c r="S218" s="182"/>
      <c r="T218" s="218"/>
    </row>
    <row r="219" spans="1:20">
      <c r="A219" s="187"/>
      <c r="B219" s="190"/>
      <c r="C219" s="190"/>
      <c r="D219" s="190"/>
      <c r="E219" s="190"/>
      <c r="F219" s="191"/>
      <c r="G219" s="190"/>
      <c r="H219" s="190"/>
      <c r="I219" s="192"/>
      <c r="J219" s="245"/>
      <c r="K219" s="187"/>
      <c r="L219" s="190"/>
      <c r="M219" s="190"/>
      <c r="N219" s="190"/>
      <c r="O219" s="190"/>
      <c r="P219" s="191"/>
      <c r="Q219" s="190"/>
      <c r="R219" s="190"/>
      <c r="S219" s="192"/>
      <c r="T219" s="245"/>
    </row>
    <row r="220" spans="1:20">
      <c r="A220" s="196" t="s">
        <v>388</v>
      </c>
      <c r="B220" s="195">
        <f>B218-B217+B223</f>
        <v>0</v>
      </c>
      <c r="C220" s="195">
        <f>C218-C217+C223</f>
        <v>0</v>
      </c>
      <c r="D220" s="195">
        <f t="shared" ref="D220:I220" si="12">D218-D217</f>
        <v>0</v>
      </c>
      <c r="E220" s="195">
        <f t="shared" si="12"/>
        <v>0</v>
      </c>
      <c r="F220" s="195">
        <f t="shared" si="12"/>
        <v>0</v>
      </c>
      <c r="G220" s="195">
        <f t="shared" si="12"/>
        <v>0</v>
      </c>
      <c r="H220" s="195">
        <f t="shared" si="12"/>
        <v>0</v>
      </c>
      <c r="I220" s="195">
        <f t="shared" si="12"/>
        <v>1</v>
      </c>
      <c r="J220" s="245"/>
      <c r="K220" s="196" t="s">
        <v>388</v>
      </c>
      <c r="L220" s="195">
        <f>L218-L217+L223</f>
        <v>0</v>
      </c>
      <c r="M220" s="195">
        <f>M218-M217+M223</f>
        <v>0</v>
      </c>
      <c r="N220" s="195">
        <f t="shared" ref="N220:S220" si="13">N218-N217</f>
        <v>0</v>
      </c>
      <c r="O220" s="195">
        <f t="shared" si="13"/>
        <v>0</v>
      </c>
      <c r="P220" s="195">
        <f t="shared" si="13"/>
        <v>0</v>
      </c>
      <c r="Q220" s="195">
        <f t="shared" si="13"/>
        <v>0</v>
      </c>
      <c r="R220" s="195">
        <f t="shared" si="13"/>
        <v>0</v>
      </c>
      <c r="S220" s="195">
        <f t="shared" si="13"/>
        <v>0</v>
      </c>
      <c r="T220" s="245"/>
    </row>
    <row r="221" spans="1:20">
      <c r="A221" s="199"/>
      <c r="B221" s="190"/>
      <c r="C221" s="190"/>
      <c r="D221" s="190"/>
      <c r="E221" s="192"/>
      <c r="F221" s="190"/>
      <c r="G221" s="190"/>
      <c r="H221" s="190"/>
      <c r="I221" s="192"/>
      <c r="J221" s="237"/>
      <c r="K221" s="199"/>
      <c r="L221" s="190"/>
      <c r="M221" s="190"/>
      <c r="N221" s="190"/>
      <c r="O221" s="192"/>
      <c r="P221" s="190"/>
      <c r="Q221" s="190"/>
      <c r="R221" s="190"/>
      <c r="S221" s="192"/>
      <c r="T221" s="237"/>
    </row>
    <row r="222" spans="1:20">
      <c r="A222" s="196" t="s">
        <v>389</v>
      </c>
      <c r="B222" s="478">
        <f>B220+C220+D220+E220</f>
        <v>0</v>
      </c>
      <c r="C222" s="478"/>
      <c r="D222" s="478"/>
      <c r="E222" s="478"/>
      <c r="F222" s="478">
        <f>F220+G220+H220+I220</f>
        <v>1</v>
      </c>
      <c r="G222" s="478"/>
      <c r="H222" s="478"/>
      <c r="I222" s="478"/>
      <c r="J222" s="247"/>
      <c r="K222" s="196" t="s">
        <v>389</v>
      </c>
      <c r="L222" s="478">
        <f>L220+M220+N220+O220</f>
        <v>0</v>
      </c>
      <c r="M222" s="478"/>
      <c r="N222" s="478"/>
      <c r="O222" s="478"/>
      <c r="P222" s="478">
        <f>P220+Q220+R220+S220</f>
        <v>0</v>
      </c>
      <c r="Q222" s="478"/>
      <c r="R222" s="478"/>
      <c r="S222" s="478"/>
      <c r="T222" s="247"/>
    </row>
    <row r="223" spans="1:20">
      <c r="A223" s="213"/>
      <c r="B223" s="257"/>
      <c r="C223" s="258"/>
      <c r="D223" s="215"/>
      <c r="E223" s="215"/>
      <c r="F223" s="216"/>
      <c r="G223" s="216"/>
      <c r="H223" s="216"/>
      <c r="I223" s="216"/>
      <c r="J223" s="218"/>
      <c r="K223" s="213"/>
      <c r="L223" s="257"/>
      <c r="M223" s="258"/>
      <c r="N223" s="215"/>
      <c r="O223" s="215"/>
      <c r="P223" s="216"/>
      <c r="Q223" s="216"/>
      <c r="R223" s="216"/>
      <c r="S223" s="216"/>
      <c r="T223" s="218"/>
    </row>
    <row r="224" spans="1:20">
      <c r="A224" s="213"/>
      <c r="B224" s="215"/>
      <c r="C224" s="215"/>
      <c r="D224" s="215"/>
      <c r="E224" s="215"/>
      <c r="F224" s="216"/>
      <c r="G224" s="216"/>
      <c r="H224" s="216"/>
      <c r="I224" s="216"/>
      <c r="J224" s="218"/>
      <c r="K224" s="213"/>
      <c r="L224" s="215"/>
      <c r="M224" s="215"/>
      <c r="N224" s="215"/>
      <c r="O224" s="215"/>
      <c r="P224" s="216"/>
      <c r="Q224" s="216"/>
      <c r="R224" s="216"/>
      <c r="S224" s="216"/>
      <c r="T224" s="218"/>
    </row>
    <row r="225" spans="1:20">
      <c r="A225" s="474" t="s">
        <v>16</v>
      </c>
      <c r="B225" s="475" t="s">
        <v>378</v>
      </c>
      <c r="C225" s="475"/>
      <c r="D225" s="475"/>
      <c r="E225" s="475"/>
      <c r="F225" s="475"/>
      <c r="G225" s="475"/>
      <c r="H225" s="475"/>
      <c r="I225" s="475"/>
      <c r="J225" s="218"/>
      <c r="K225" s="474" t="s">
        <v>16</v>
      </c>
      <c r="L225" s="475" t="s">
        <v>378</v>
      </c>
      <c r="M225" s="475"/>
      <c r="N225" s="475"/>
      <c r="O225" s="475"/>
      <c r="P225" s="475"/>
      <c r="Q225" s="475"/>
      <c r="R225" s="475"/>
      <c r="S225" s="475"/>
      <c r="T225" s="218"/>
    </row>
    <row r="226" spans="1:20">
      <c r="A226" s="474"/>
      <c r="B226" s="476" t="s">
        <v>436</v>
      </c>
      <c r="C226" s="476"/>
      <c r="D226" s="476"/>
      <c r="E226" s="476"/>
      <c r="F226" s="476"/>
      <c r="G226" s="476"/>
      <c r="H226" s="476"/>
      <c r="I226" s="476"/>
      <c r="J226" s="218"/>
      <c r="K226" s="474"/>
      <c r="L226" s="476"/>
      <c r="M226" s="476"/>
      <c r="N226" s="476"/>
      <c r="O226" s="476"/>
      <c r="P226" s="476"/>
      <c r="Q226" s="476"/>
      <c r="R226" s="476"/>
      <c r="S226" s="476"/>
      <c r="T226" s="218"/>
    </row>
    <row r="227" spans="1:20">
      <c r="A227" s="474"/>
      <c r="B227" s="476"/>
      <c r="C227" s="476"/>
      <c r="D227" s="476"/>
      <c r="E227" s="476"/>
      <c r="F227" s="476"/>
      <c r="G227" s="476"/>
      <c r="H227" s="476"/>
      <c r="I227" s="476"/>
      <c r="J227" s="218"/>
      <c r="K227" s="474"/>
      <c r="L227" s="476"/>
      <c r="M227" s="476"/>
      <c r="N227" s="476"/>
      <c r="O227" s="476"/>
      <c r="P227" s="476"/>
      <c r="Q227" s="476"/>
      <c r="R227" s="476"/>
      <c r="S227" s="476"/>
      <c r="T227" s="218"/>
    </row>
    <row r="228" spans="1:20">
      <c r="A228" s="482"/>
      <c r="B228" s="182" t="s">
        <v>383</v>
      </c>
      <c r="C228" s="182" t="s">
        <v>383</v>
      </c>
      <c r="D228" s="182" t="s">
        <v>383</v>
      </c>
      <c r="E228" s="182" t="s">
        <v>383</v>
      </c>
      <c r="F228" s="182" t="s">
        <v>383</v>
      </c>
      <c r="G228" s="182" t="s">
        <v>383</v>
      </c>
      <c r="H228" s="182" t="s">
        <v>383</v>
      </c>
      <c r="I228" s="182" t="s">
        <v>383</v>
      </c>
      <c r="J228" s="261"/>
      <c r="K228" s="482"/>
      <c r="L228" s="182" t="s">
        <v>383</v>
      </c>
      <c r="M228" s="182" t="s">
        <v>383</v>
      </c>
      <c r="N228" s="182" t="s">
        <v>383</v>
      </c>
      <c r="O228" s="182" t="s">
        <v>383</v>
      </c>
      <c r="P228" s="182" t="s">
        <v>383</v>
      </c>
      <c r="Q228" s="182" t="s">
        <v>383</v>
      </c>
      <c r="R228" s="182" t="s">
        <v>383</v>
      </c>
      <c r="S228" s="182" t="s">
        <v>383</v>
      </c>
      <c r="T228" s="261"/>
    </row>
    <row r="229" spans="1:20">
      <c r="A229" s="482"/>
      <c r="B229" s="217">
        <v>5670220</v>
      </c>
      <c r="C229" s="262">
        <v>5674534</v>
      </c>
      <c r="D229" s="217">
        <v>6935946</v>
      </c>
      <c r="E229" s="217">
        <v>6354431</v>
      </c>
      <c r="F229" s="217">
        <v>6981478</v>
      </c>
      <c r="G229" s="217">
        <v>5659941</v>
      </c>
      <c r="H229" s="217">
        <v>5660739</v>
      </c>
      <c r="I229" s="217">
        <v>5654721</v>
      </c>
      <c r="J229" s="229"/>
      <c r="K229" s="482"/>
      <c r="L229" s="217"/>
      <c r="M229" s="262"/>
      <c r="N229" s="217"/>
      <c r="O229" s="217"/>
      <c r="P229" s="217"/>
      <c r="Q229" s="217"/>
      <c r="R229" s="217"/>
      <c r="S229" s="217"/>
      <c r="T229" s="229"/>
    </row>
    <row r="230" spans="1:20">
      <c r="A230" s="263">
        <f>A217</f>
        <v>45194</v>
      </c>
      <c r="B230" s="182">
        <v>85</v>
      </c>
      <c r="C230" s="262">
        <v>11.525</v>
      </c>
      <c r="D230" s="182">
        <v>26.582999999999998</v>
      </c>
      <c r="E230" s="182">
        <v>52</v>
      </c>
      <c r="F230" s="182">
        <v>54</v>
      </c>
      <c r="G230" s="182">
        <v>30</v>
      </c>
      <c r="H230" s="182">
        <v>0.13500000000000001</v>
      </c>
      <c r="I230" s="182">
        <v>17</v>
      </c>
      <c r="J230" s="229"/>
      <c r="K230" s="263">
        <f>K217</f>
        <v>45194</v>
      </c>
      <c r="L230" s="182"/>
      <c r="M230" s="262"/>
      <c r="N230" s="182"/>
      <c r="O230" s="182"/>
      <c r="P230" s="182"/>
      <c r="Q230" s="182"/>
      <c r="R230" s="182"/>
      <c r="S230" s="182"/>
      <c r="T230" s="229"/>
    </row>
    <row r="231" spans="1:20">
      <c r="A231" s="263">
        <f>A218</f>
        <v>45194</v>
      </c>
      <c r="B231" s="182">
        <v>85</v>
      </c>
      <c r="C231" s="262">
        <v>11.525</v>
      </c>
      <c r="D231" s="182">
        <v>26.582999999999998</v>
      </c>
      <c r="E231" s="182">
        <v>52</v>
      </c>
      <c r="F231" s="182">
        <v>54</v>
      </c>
      <c r="G231" s="182">
        <v>30</v>
      </c>
      <c r="H231" s="182">
        <v>0.13500000000000001</v>
      </c>
      <c r="I231" s="182">
        <v>17</v>
      </c>
      <c r="J231" s="229"/>
      <c r="K231" s="263">
        <f>K218</f>
        <v>45194</v>
      </c>
      <c r="L231" s="182"/>
      <c r="M231" s="262"/>
      <c r="N231" s="182"/>
      <c r="O231" s="182"/>
      <c r="P231" s="182"/>
      <c r="Q231" s="182"/>
      <c r="R231" s="182"/>
      <c r="S231" s="182"/>
      <c r="T231" s="229"/>
    </row>
    <row r="232" spans="1:20">
      <c r="A232" s="187"/>
      <c r="B232" s="191"/>
      <c r="C232" s="190"/>
      <c r="D232" s="190"/>
      <c r="E232" s="190"/>
      <c r="F232" s="191"/>
      <c r="G232" s="190"/>
      <c r="H232" s="190"/>
      <c r="I232" s="192"/>
      <c r="J232" s="229"/>
      <c r="K232" s="187"/>
      <c r="L232" s="191"/>
      <c r="M232" s="190"/>
      <c r="N232" s="190"/>
      <c r="O232" s="190"/>
      <c r="P232" s="191"/>
      <c r="Q232" s="190"/>
      <c r="R232" s="190"/>
      <c r="S232" s="192"/>
      <c r="T232" s="229"/>
    </row>
    <row r="233" spans="1:20">
      <c r="A233" s="264" t="s">
        <v>388</v>
      </c>
      <c r="B233" s="195">
        <f t="shared" ref="B233:I233" si="14">B231-B230</f>
        <v>0</v>
      </c>
      <c r="C233" s="195">
        <f t="shared" si="14"/>
        <v>0</v>
      </c>
      <c r="D233" s="195">
        <f t="shared" si="14"/>
        <v>0</v>
      </c>
      <c r="E233" s="195">
        <f t="shared" si="14"/>
        <v>0</v>
      </c>
      <c r="F233" s="195">
        <f t="shared" si="14"/>
        <v>0</v>
      </c>
      <c r="G233" s="195">
        <f t="shared" si="14"/>
        <v>0</v>
      </c>
      <c r="H233" s="195">
        <f t="shared" si="14"/>
        <v>0</v>
      </c>
      <c r="I233" s="195">
        <f t="shared" si="14"/>
        <v>0</v>
      </c>
      <c r="J233" s="229"/>
      <c r="K233" s="264" t="s">
        <v>388</v>
      </c>
      <c r="L233" s="195">
        <f t="shared" ref="L233:S233" si="15">L231-L230</f>
        <v>0</v>
      </c>
      <c r="M233" s="195">
        <f t="shared" si="15"/>
        <v>0</v>
      </c>
      <c r="N233" s="195">
        <f t="shared" si="15"/>
        <v>0</v>
      </c>
      <c r="O233" s="195">
        <f t="shared" si="15"/>
        <v>0</v>
      </c>
      <c r="P233" s="195">
        <f t="shared" si="15"/>
        <v>0</v>
      </c>
      <c r="Q233" s="195">
        <f t="shared" si="15"/>
        <v>0</v>
      </c>
      <c r="R233" s="195">
        <f t="shared" si="15"/>
        <v>0</v>
      </c>
      <c r="S233" s="195">
        <f t="shared" si="15"/>
        <v>0</v>
      </c>
      <c r="T233" s="229"/>
    </row>
    <row r="234" spans="1:20">
      <c r="A234" s="199"/>
      <c r="B234" s="187"/>
      <c r="C234" s="186"/>
      <c r="D234" s="186"/>
      <c r="E234" s="188"/>
      <c r="F234" s="186"/>
      <c r="G234" s="186"/>
      <c r="H234" s="186"/>
      <c r="I234" s="188"/>
      <c r="J234" s="168"/>
      <c r="K234" s="199"/>
      <c r="L234" s="187"/>
      <c r="M234" s="186"/>
      <c r="N234" s="186"/>
      <c r="O234" s="188"/>
      <c r="P234" s="186"/>
      <c r="Q234" s="186"/>
      <c r="R234" s="186"/>
      <c r="S234" s="188"/>
      <c r="T234" s="168"/>
    </row>
    <row r="235" spans="1:20">
      <c r="A235" s="264" t="s">
        <v>389</v>
      </c>
      <c r="B235" s="477">
        <f>SUM(B233:J233)</f>
        <v>0</v>
      </c>
      <c r="C235" s="477"/>
      <c r="D235" s="477"/>
      <c r="E235" s="477"/>
      <c r="F235" s="477"/>
      <c r="G235" s="477"/>
      <c r="H235" s="477"/>
      <c r="I235" s="477"/>
      <c r="J235" s="168"/>
      <c r="K235" s="264" t="s">
        <v>389</v>
      </c>
      <c r="L235" s="477">
        <f>SUM(L233:T233)</f>
        <v>0</v>
      </c>
      <c r="M235" s="477"/>
      <c r="N235" s="477"/>
      <c r="O235" s="477"/>
      <c r="P235" s="477"/>
      <c r="Q235" s="477"/>
      <c r="R235" s="477"/>
      <c r="S235" s="477"/>
      <c r="T235" s="168"/>
    </row>
    <row r="236" spans="1:20">
      <c r="A236" s="168"/>
      <c r="B236" s="168"/>
      <c r="C236" s="168"/>
      <c r="D236" s="168"/>
      <c r="E236" s="168"/>
      <c r="K236" s="168"/>
      <c r="L236" s="168"/>
      <c r="M236" s="168"/>
      <c r="N236" s="168"/>
      <c r="O236" s="168"/>
    </row>
    <row r="237" spans="1:20">
      <c r="A237" s="168"/>
      <c r="B237" s="168"/>
      <c r="C237" s="168"/>
      <c r="D237" s="168"/>
      <c r="E237" s="168"/>
      <c r="K237" s="168"/>
      <c r="L237" s="168"/>
      <c r="M237" s="168"/>
      <c r="N237" s="168"/>
      <c r="O237" s="168"/>
    </row>
    <row r="238" spans="1:20">
      <c r="A238" s="160" t="s">
        <v>401</v>
      </c>
      <c r="D238" s="232" t="str">
        <f>$E$3</f>
        <v>сентябрь</v>
      </c>
      <c r="E238" s="163" t="s">
        <v>421</v>
      </c>
      <c r="F238" s="232" t="str">
        <f>$G$3</f>
        <v>2023</v>
      </c>
      <c r="G238" s="160" t="s">
        <v>402</v>
      </c>
      <c r="K238" s="160" t="s">
        <v>401</v>
      </c>
      <c r="N238" s="232" t="str">
        <f>$E$3</f>
        <v>сентябрь</v>
      </c>
      <c r="O238" s="163" t="s">
        <v>421</v>
      </c>
      <c r="P238" s="232" t="str">
        <f>$G$3</f>
        <v>2023</v>
      </c>
      <c r="Q238" s="160" t="s">
        <v>402</v>
      </c>
    </row>
    <row r="240" spans="1:20">
      <c r="B240" s="161" t="s">
        <v>66</v>
      </c>
      <c r="C240" s="233">
        <f>B209+F209+B222+F222+B235+F235</f>
        <v>1</v>
      </c>
      <c r="D240" s="161" t="s">
        <v>403</v>
      </c>
      <c r="E240" s="161"/>
      <c r="F240" s="161"/>
      <c r="L240" s="161" t="s">
        <v>66</v>
      </c>
      <c r="M240" s="233">
        <f>L209+P209+L222+P222+L235+P235</f>
        <v>0</v>
      </c>
      <c r="N240" s="161" t="s">
        <v>403</v>
      </c>
      <c r="O240" s="161"/>
      <c r="P240" s="161"/>
    </row>
    <row r="241" spans="1:17">
      <c r="B241" s="161"/>
      <c r="C241" s="161"/>
      <c r="D241" s="161"/>
      <c r="E241" s="161"/>
      <c r="F241" s="161"/>
      <c r="L241" s="161"/>
      <c r="M241" s="161"/>
      <c r="N241" s="161"/>
      <c r="O241" s="161"/>
      <c r="P241" s="161"/>
    </row>
    <row r="242" spans="1:17">
      <c r="B242" s="161"/>
      <c r="C242" s="161"/>
      <c r="D242" s="161"/>
      <c r="E242" s="161"/>
      <c r="F242" s="161"/>
      <c r="L242" s="161"/>
      <c r="M242" s="161"/>
      <c r="N242" s="161"/>
      <c r="O242" s="161"/>
      <c r="P242" s="161"/>
    </row>
    <row r="245" spans="1:17">
      <c r="A245" s="160" t="s">
        <v>404</v>
      </c>
      <c r="G245" s="234" t="str">
        <f>G57</f>
        <v>В.А. Плотников</v>
      </c>
      <c r="K245" s="160" t="s">
        <v>404</v>
      </c>
      <c r="Q245" s="234" t="str">
        <f>Q57</f>
        <v>В.А. Плотников</v>
      </c>
    </row>
    <row r="249" spans="1:17">
      <c r="A249" s="160" t="s">
        <v>405</v>
      </c>
      <c r="G249" s="160" t="s">
        <v>406</v>
      </c>
      <c r="K249" s="160" t="s">
        <v>405</v>
      </c>
      <c r="Q249" s="160" t="s">
        <v>406</v>
      </c>
    </row>
  </sheetData>
  <mergeCells count="177">
    <mergeCell ref="B235:I235"/>
    <mergeCell ref="L235:S235"/>
    <mergeCell ref="A225:A229"/>
    <mergeCell ref="B225:I225"/>
    <mergeCell ref="K225:K229"/>
    <mergeCell ref="L225:S225"/>
    <mergeCell ref="B226:I227"/>
    <mergeCell ref="L226:S227"/>
    <mergeCell ref="L213:O214"/>
    <mergeCell ref="P213:S214"/>
    <mergeCell ref="B222:E222"/>
    <mergeCell ref="F222:I222"/>
    <mergeCell ref="L222:O222"/>
    <mergeCell ref="P222:S222"/>
    <mergeCell ref="B209:E209"/>
    <mergeCell ref="F209:I209"/>
    <mergeCell ref="L209:O209"/>
    <mergeCell ref="P209:S209"/>
    <mergeCell ref="A212:A216"/>
    <mergeCell ref="B212:I212"/>
    <mergeCell ref="K212:K216"/>
    <mergeCell ref="L212:S212"/>
    <mergeCell ref="B213:E214"/>
    <mergeCell ref="F213:I214"/>
    <mergeCell ref="D197:I197"/>
    <mergeCell ref="N197:S197"/>
    <mergeCell ref="A199:A203"/>
    <mergeCell ref="B199:I199"/>
    <mergeCell ref="K199:K203"/>
    <mergeCell ref="L199:S199"/>
    <mergeCell ref="B200:E201"/>
    <mergeCell ref="F200:I201"/>
    <mergeCell ref="L200:O201"/>
    <mergeCell ref="P200:S201"/>
    <mergeCell ref="D194:I194"/>
    <mergeCell ref="N194:S194"/>
    <mergeCell ref="D195:I195"/>
    <mergeCell ref="N195:S195"/>
    <mergeCell ref="D196:I196"/>
    <mergeCell ref="N196:S196"/>
    <mergeCell ref="B173:E173"/>
    <mergeCell ref="F173:I173"/>
    <mergeCell ref="L173:O173"/>
    <mergeCell ref="P173:S173"/>
    <mergeCell ref="A191:J191"/>
    <mergeCell ref="K191:T191"/>
    <mergeCell ref="A163:A167"/>
    <mergeCell ref="B163:I163"/>
    <mergeCell ref="K163:K167"/>
    <mergeCell ref="L163:S163"/>
    <mergeCell ref="B164:E165"/>
    <mergeCell ref="F164:I165"/>
    <mergeCell ref="L164:O165"/>
    <mergeCell ref="P164:S165"/>
    <mergeCell ref="L151:O152"/>
    <mergeCell ref="P151:S152"/>
    <mergeCell ref="B160:E160"/>
    <mergeCell ref="F160:I160"/>
    <mergeCell ref="L160:O160"/>
    <mergeCell ref="P160:S160"/>
    <mergeCell ref="B147:E147"/>
    <mergeCell ref="F147:I147"/>
    <mergeCell ref="L147:O147"/>
    <mergeCell ref="P147:S147"/>
    <mergeCell ref="A150:A154"/>
    <mergeCell ref="B150:I150"/>
    <mergeCell ref="K150:K154"/>
    <mergeCell ref="L150:S150"/>
    <mergeCell ref="B151:E152"/>
    <mergeCell ref="F151:I152"/>
    <mergeCell ref="D135:I135"/>
    <mergeCell ref="N135:S135"/>
    <mergeCell ref="A137:A141"/>
    <mergeCell ref="B137:I137"/>
    <mergeCell ref="K137:K141"/>
    <mergeCell ref="L137:S137"/>
    <mergeCell ref="B138:E139"/>
    <mergeCell ref="F138:I139"/>
    <mergeCell ref="L138:P139"/>
    <mergeCell ref="Q138:S139"/>
    <mergeCell ref="D132:I132"/>
    <mergeCell ref="N132:S132"/>
    <mergeCell ref="D133:I133"/>
    <mergeCell ref="N133:S133"/>
    <mergeCell ref="D134:I134"/>
    <mergeCell ref="N134:S134"/>
    <mergeCell ref="B110:E110"/>
    <mergeCell ref="F110:I110"/>
    <mergeCell ref="L110:O110"/>
    <mergeCell ref="P110:S110"/>
    <mergeCell ref="A129:J129"/>
    <mergeCell ref="K129:T129"/>
    <mergeCell ref="A100:A104"/>
    <mergeCell ref="B100:I100"/>
    <mergeCell ref="K100:K104"/>
    <mergeCell ref="L100:S100"/>
    <mergeCell ref="B101:E102"/>
    <mergeCell ref="F101:I102"/>
    <mergeCell ref="L101:O102"/>
    <mergeCell ref="P101:S102"/>
    <mergeCell ref="L88:O89"/>
    <mergeCell ref="P88:S89"/>
    <mergeCell ref="B97:E97"/>
    <mergeCell ref="F97:I97"/>
    <mergeCell ref="L97:O97"/>
    <mergeCell ref="P97:S97"/>
    <mergeCell ref="B84:E84"/>
    <mergeCell ref="F84:I84"/>
    <mergeCell ref="L84:O84"/>
    <mergeCell ref="P84:S84"/>
    <mergeCell ref="A87:A91"/>
    <mergeCell ref="B87:I87"/>
    <mergeCell ref="K87:K91"/>
    <mergeCell ref="L87:S87"/>
    <mergeCell ref="B88:E89"/>
    <mergeCell ref="F88:I89"/>
    <mergeCell ref="A74:A78"/>
    <mergeCell ref="B74:I74"/>
    <mergeCell ref="K74:K78"/>
    <mergeCell ref="L74:S74"/>
    <mergeCell ref="B75:E76"/>
    <mergeCell ref="F75:I76"/>
    <mergeCell ref="L75:O76"/>
    <mergeCell ref="P75:S76"/>
    <mergeCell ref="D70:I70"/>
    <mergeCell ref="N70:S70"/>
    <mergeCell ref="D71:I71"/>
    <mergeCell ref="N71:S71"/>
    <mergeCell ref="D72:I72"/>
    <mergeCell ref="N72:S72"/>
    <mergeCell ref="P37:S38"/>
    <mergeCell ref="B46:I46"/>
    <mergeCell ref="L46:O46"/>
    <mergeCell ref="A66:J66"/>
    <mergeCell ref="K66:T66"/>
    <mergeCell ref="D69:I69"/>
    <mergeCell ref="N69:S69"/>
    <mergeCell ref="B33:E33"/>
    <mergeCell ref="F33:I33"/>
    <mergeCell ref="L33:O33"/>
    <mergeCell ref="P33:S33"/>
    <mergeCell ref="A36:A40"/>
    <mergeCell ref="B36:I36"/>
    <mergeCell ref="K36:K40"/>
    <mergeCell ref="L36:S36"/>
    <mergeCell ref="B37:I38"/>
    <mergeCell ref="L37:O38"/>
    <mergeCell ref="A10:A14"/>
    <mergeCell ref="B10:I10"/>
    <mergeCell ref="K10:K14"/>
    <mergeCell ref="L10:S10"/>
    <mergeCell ref="B11:E12"/>
    <mergeCell ref="F11:I12"/>
    <mergeCell ref="A23:A27"/>
    <mergeCell ref="B23:I23"/>
    <mergeCell ref="K23:K27"/>
    <mergeCell ref="L23:S23"/>
    <mergeCell ref="B24:E25"/>
    <mergeCell ref="F24:I25"/>
    <mergeCell ref="L24:O25"/>
    <mergeCell ref="P24:S25"/>
    <mergeCell ref="L11:P12"/>
    <mergeCell ref="Q11:S12"/>
    <mergeCell ref="B20:E20"/>
    <mergeCell ref="F20:I20"/>
    <mergeCell ref="L20:P20"/>
    <mergeCell ref="Q20:S20"/>
    <mergeCell ref="A2:J2"/>
    <mergeCell ref="K2:T2"/>
    <mergeCell ref="D5:I5"/>
    <mergeCell ref="N5:S5"/>
    <mergeCell ref="D6:I6"/>
    <mergeCell ref="N6:S6"/>
    <mergeCell ref="D7:I7"/>
    <mergeCell ref="N7:S7"/>
    <mergeCell ref="D8:I8"/>
    <mergeCell ref="N8:S8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243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244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46209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245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246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244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83.659736633300781</v>
      </c>
      <c r="F24" s="553"/>
      <c r="G24" s="553"/>
      <c r="H24" s="553"/>
      <c r="I24" s="553">
        <v>53.213031768798828</v>
      </c>
      <c r="J24" s="553"/>
      <c r="K24" s="508">
        <v>103.79510498046875</v>
      </c>
      <c r="L24" s="508"/>
      <c r="M24" s="508"/>
      <c r="N24" s="508">
        <v>103.9659423828125</v>
      </c>
      <c r="O24" s="508"/>
      <c r="P24" s="508"/>
      <c r="Q24" s="508"/>
      <c r="R24" s="508"/>
      <c r="S24" s="508"/>
      <c r="T24" s="3">
        <v>-0.17083740234375</v>
      </c>
      <c r="U24" s="508">
        <v>3.1707713603973389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 t="s">
        <v>65</v>
      </c>
      <c r="AF24" s="551"/>
      <c r="AG24" s="551"/>
      <c r="AH24" s="551"/>
      <c r="AI24" s="551"/>
      <c r="AJ24" s="551"/>
      <c r="AK24" s="5"/>
      <c r="AL24" s="508" t="s">
        <v>65</v>
      </c>
      <c r="AM24" s="508"/>
      <c r="AN24" s="508"/>
      <c r="AO24" s="508"/>
      <c r="AP24" s="551">
        <v>10.875499725341797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76.76806640625</v>
      </c>
      <c r="F25" s="553"/>
      <c r="G25" s="553"/>
      <c r="H25" s="553"/>
      <c r="I25" s="553">
        <v>47.917015075683594</v>
      </c>
      <c r="J25" s="553"/>
      <c r="K25" s="508">
        <v>76.8720703125</v>
      </c>
      <c r="L25" s="508"/>
      <c r="M25" s="508"/>
      <c r="N25" s="508">
        <v>77.028785705566406</v>
      </c>
      <c r="O25" s="508"/>
      <c r="P25" s="508"/>
      <c r="Q25" s="508"/>
      <c r="R25" s="508"/>
      <c r="S25" s="508"/>
      <c r="T25" s="3">
        <v>-0.15671539306640625</v>
      </c>
      <c r="U25" s="508">
        <v>2.2248096466064453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 t="s">
        <v>65</v>
      </c>
      <c r="AF25" s="551"/>
      <c r="AG25" s="551"/>
      <c r="AH25" s="551"/>
      <c r="AI25" s="551"/>
      <c r="AJ25" s="551"/>
      <c r="AK25" s="5"/>
      <c r="AL25" s="508" t="s">
        <v>65</v>
      </c>
      <c r="AM25" s="508"/>
      <c r="AN25" s="508"/>
      <c r="AO25" s="508"/>
      <c r="AP25" s="551">
        <v>11.113499641418457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68.323272705078125</v>
      </c>
      <c r="F26" s="553"/>
      <c r="G26" s="553"/>
      <c r="H26" s="553"/>
      <c r="I26" s="553">
        <v>56.907489776611328</v>
      </c>
      <c r="J26" s="553"/>
      <c r="K26" s="508">
        <v>136.08052062988281</v>
      </c>
      <c r="L26" s="508"/>
      <c r="M26" s="508"/>
      <c r="N26" s="508">
        <v>136.25222778320312</v>
      </c>
      <c r="O26" s="508"/>
      <c r="P26" s="508"/>
      <c r="Q26" s="508"/>
      <c r="R26" s="508"/>
      <c r="S26" s="508"/>
      <c r="T26" s="3">
        <v>-0.1717071533203125</v>
      </c>
      <c r="U26" s="508">
        <v>1.5622564554214478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 t="s">
        <v>65</v>
      </c>
      <c r="AF26" s="551"/>
      <c r="AG26" s="551"/>
      <c r="AH26" s="551"/>
      <c r="AI26" s="551"/>
      <c r="AJ26" s="551"/>
      <c r="AK26" s="5"/>
      <c r="AL26" s="508" t="s">
        <v>65</v>
      </c>
      <c r="AM26" s="508"/>
      <c r="AN26" s="508"/>
      <c r="AO26" s="508"/>
      <c r="AP26" s="551">
        <v>9.9960002899169922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71.602851867675781</v>
      </c>
      <c r="F27" s="553"/>
      <c r="G27" s="553"/>
      <c r="H27" s="553"/>
      <c r="I27" s="553">
        <v>58.408111572265625</v>
      </c>
      <c r="J27" s="553"/>
      <c r="K27" s="508">
        <v>151.06120300292969</v>
      </c>
      <c r="L27" s="508"/>
      <c r="M27" s="508"/>
      <c r="N27" s="508">
        <v>151.35797119140625</v>
      </c>
      <c r="O27" s="508"/>
      <c r="P27" s="508"/>
      <c r="Q27" s="508"/>
      <c r="R27" s="508"/>
      <c r="S27" s="508"/>
      <c r="T27" s="3">
        <v>-0.2967681884765625</v>
      </c>
      <c r="U27" s="508">
        <v>2.0047357082366943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 t="s">
        <v>65</v>
      </c>
      <c r="AF27" s="551"/>
      <c r="AG27" s="551"/>
      <c r="AH27" s="551"/>
      <c r="AI27" s="551"/>
      <c r="AJ27" s="551"/>
      <c r="AK27" s="5"/>
      <c r="AL27" s="508" t="s">
        <v>65</v>
      </c>
      <c r="AM27" s="508"/>
      <c r="AN27" s="508"/>
      <c r="AO27" s="508"/>
      <c r="AP27" s="551">
        <v>0.28299999237060547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75.270477294921875</v>
      </c>
      <c r="F28" s="553"/>
      <c r="G28" s="553"/>
      <c r="H28" s="553"/>
      <c r="I28" s="553">
        <v>63.221290588378906</v>
      </c>
      <c r="J28" s="553"/>
      <c r="K28" s="508">
        <v>144.97430419921875</v>
      </c>
      <c r="L28" s="508"/>
      <c r="M28" s="508"/>
      <c r="N28" s="508">
        <v>145.22047424316406</v>
      </c>
      <c r="O28" s="508"/>
      <c r="P28" s="508"/>
      <c r="Q28" s="508"/>
      <c r="R28" s="508"/>
      <c r="S28" s="508"/>
      <c r="T28" s="3">
        <v>-0.2461700439453125</v>
      </c>
      <c r="U28" s="508">
        <v>1.7574765682220459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 t="s">
        <v>65</v>
      </c>
      <c r="AF28" s="551"/>
      <c r="AG28" s="551"/>
      <c r="AH28" s="551"/>
      <c r="AI28" s="551"/>
      <c r="AJ28" s="551"/>
      <c r="AK28" s="5"/>
      <c r="AL28" s="508" t="s">
        <v>65</v>
      </c>
      <c r="AM28" s="508"/>
      <c r="AN28" s="508"/>
      <c r="AO28" s="508"/>
      <c r="AP28" s="551">
        <v>0.2199999988079071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75.584007263183594</v>
      </c>
      <c r="F29" s="553"/>
      <c r="G29" s="553"/>
      <c r="H29" s="553"/>
      <c r="I29" s="553">
        <v>61.277091979980469</v>
      </c>
      <c r="J29" s="553"/>
      <c r="K29" s="508">
        <v>143.41064453125</v>
      </c>
      <c r="L29" s="508"/>
      <c r="M29" s="508"/>
      <c r="N29" s="508">
        <v>143.63314819335938</v>
      </c>
      <c r="O29" s="508"/>
      <c r="P29" s="508"/>
      <c r="Q29" s="508"/>
      <c r="R29" s="508"/>
      <c r="S29" s="508"/>
      <c r="T29" s="3">
        <v>-0.222503662109375</v>
      </c>
      <c r="U29" s="508">
        <v>2.0615482330322266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 t="s">
        <v>65</v>
      </c>
      <c r="AF29" s="551"/>
      <c r="AG29" s="551"/>
      <c r="AH29" s="551"/>
      <c r="AI29" s="551"/>
      <c r="AJ29" s="551"/>
      <c r="AK29" s="5"/>
      <c r="AL29" s="508" t="s">
        <v>65</v>
      </c>
      <c r="AM29" s="508"/>
      <c r="AN29" s="508"/>
      <c r="AO29" s="508"/>
      <c r="AP29" s="551">
        <v>10.980000495910645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79.266433715820313</v>
      </c>
      <c r="F30" s="553"/>
      <c r="G30" s="553"/>
      <c r="H30" s="553"/>
      <c r="I30" s="553">
        <v>62.030620574951172</v>
      </c>
      <c r="J30" s="553"/>
      <c r="K30" s="508">
        <v>153.10487365722656</v>
      </c>
      <c r="L30" s="508"/>
      <c r="M30" s="508"/>
      <c r="N30" s="508">
        <v>153.3629150390625</v>
      </c>
      <c r="O30" s="508"/>
      <c r="P30" s="508"/>
      <c r="Q30" s="508"/>
      <c r="R30" s="508"/>
      <c r="S30" s="508"/>
      <c r="T30" s="3">
        <v>-0.2580413818359375</v>
      </c>
      <c r="U30" s="508">
        <v>2.6501405239105225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 t="s">
        <v>65</v>
      </c>
      <c r="AF30" s="551"/>
      <c r="AG30" s="551"/>
      <c r="AH30" s="551"/>
      <c r="AI30" s="551"/>
      <c r="AJ30" s="551"/>
      <c r="AK30" s="5"/>
      <c r="AL30" s="508" t="s">
        <v>65</v>
      </c>
      <c r="AM30" s="508"/>
      <c r="AN30" s="508"/>
      <c r="AO30" s="508"/>
      <c r="AP30" s="551">
        <v>12.571499824523926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79.149887084960938</v>
      </c>
      <c r="F31" s="553"/>
      <c r="G31" s="553"/>
      <c r="H31" s="553"/>
      <c r="I31" s="553">
        <v>61.76666259765625</v>
      </c>
      <c r="J31" s="553"/>
      <c r="K31" s="508">
        <v>156.61651611328125</v>
      </c>
      <c r="L31" s="508"/>
      <c r="M31" s="508"/>
      <c r="N31" s="508">
        <v>156.82588195800781</v>
      </c>
      <c r="O31" s="508"/>
      <c r="P31" s="508"/>
      <c r="Q31" s="508"/>
      <c r="R31" s="508"/>
      <c r="S31" s="508"/>
      <c r="T31" s="3">
        <v>-0.2093658447265625</v>
      </c>
      <c r="U31" s="508">
        <v>2.7340149879455566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 t="s">
        <v>65</v>
      </c>
      <c r="AF31" s="551"/>
      <c r="AG31" s="551"/>
      <c r="AH31" s="551"/>
      <c r="AI31" s="551"/>
      <c r="AJ31" s="551"/>
      <c r="AK31" s="5"/>
      <c r="AL31" s="508" t="s">
        <v>65</v>
      </c>
      <c r="AM31" s="508"/>
      <c r="AN31" s="508"/>
      <c r="AO31" s="508"/>
      <c r="AP31" s="551">
        <v>12.022000312805176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76.266952514648438</v>
      </c>
      <c r="F32" s="553"/>
      <c r="G32" s="553"/>
      <c r="H32" s="553"/>
      <c r="I32" s="553">
        <v>63.847240447998047</v>
      </c>
      <c r="J32" s="553"/>
      <c r="K32" s="508">
        <v>143.37351989746094</v>
      </c>
      <c r="L32" s="508"/>
      <c r="M32" s="508"/>
      <c r="N32" s="508">
        <v>143.39854431152344</v>
      </c>
      <c r="O32" s="508"/>
      <c r="P32" s="508"/>
      <c r="Q32" s="508"/>
      <c r="R32" s="508"/>
      <c r="S32" s="508"/>
      <c r="T32" s="3">
        <v>-2.50244140625E-2</v>
      </c>
      <c r="U32" s="508">
        <v>1.7924878597259521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 t="s">
        <v>65</v>
      </c>
      <c r="AF32" s="551"/>
      <c r="AG32" s="551"/>
      <c r="AH32" s="551"/>
      <c r="AI32" s="551"/>
      <c r="AJ32" s="551"/>
      <c r="AK32" s="5"/>
      <c r="AL32" s="508" t="s">
        <v>65</v>
      </c>
      <c r="AM32" s="508"/>
      <c r="AN32" s="508"/>
      <c r="AO32" s="508"/>
      <c r="AP32" s="551">
        <v>11.026999473571777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71.206298828125</v>
      </c>
      <c r="F33" s="553"/>
      <c r="G33" s="553"/>
      <c r="H33" s="553"/>
      <c r="I33" s="553">
        <v>58.795768737792969</v>
      </c>
      <c r="J33" s="553"/>
      <c r="K33" s="508">
        <v>138.64266967773437</v>
      </c>
      <c r="L33" s="508"/>
      <c r="M33" s="508"/>
      <c r="N33" s="508">
        <v>138.82931518554687</v>
      </c>
      <c r="O33" s="508"/>
      <c r="P33" s="508"/>
      <c r="Q33" s="508"/>
      <c r="R33" s="508"/>
      <c r="S33" s="508"/>
      <c r="T33" s="3">
        <v>-0.1866455078125</v>
      </c>
      <c r="U33" s="508">
        <v>1.7294610738754272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 t="s">
        <v>65</v>
      </c>
      <c r="AF33" s="551"/>
      <c r="AG33" s="551"/>
      <c r="AH33" s="551"/>
      <c r="AI33" s="551"/>
      <c r="AJ33" s="551"/>
      <c r="AK33" s="5"/>
      <c r="AL33" s="508" t="s">
        <v>65</v>
      </c>
      <c r="AM33" s="508"/>
      <c r="AN33" s="508"/>
      <c r="AO33" s="508"/>
      <c r="AP33" s="551">
        <v>12.433500289916992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72.648910522460937</v>
      </c>
      <c r="F34" s="553"/>
      <c r="G34" s="553"/>
      <c r="H34" s="553"/>
      <c r="I34" s="553">
        <v>60.433422088623047</v>
      </c>
      <c r="J34" s="553"/>
      <c r="K34" s="508">
        <v>137.69654846191406</v>
      </c>
      <c r="L34" s="508"/>
      <c r="M34" s="508"/>
      <c r="N34" s="508">
        <v>137.91757202148437</v>
      </c>
      <c r="O34" s="508"/>
      <c r="P34" s="508"/>
      <c r="Q34" s="508"/>
      <c r="R34" s="508"/>
      <c r="S34" s="508"/>
      <c r="T34" s="3">
        <v>-0.2210235595703125</v>
      </c>
      <c r="U34" s="508">
        <v>1.6909373998641968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 t="s">
        <v>65</v>
      </c>
      <c r="AF34" s="551"/>
      <c r="AG34" s="551"/>
      <c r="AH34" s="551"/>
      <c r="AI34" s="551"/>
      <c r="AJ34" s="551"/>
      <c r="AK34" s="5"/>
      <c r="AL34" s="508" t="s">
        <v>65</v>
      </c>
      <c r="AM34" s="508"/>
      <c r="AN34" s="508"/>
      <c r="AO34" s="508"/>
      <c r="AP34" s="551">
        <v>0.33149999380111694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73.638107299804688</v>
      </c>
      <c r="F35" s="553"/>
      <c r="G35" s="553"/>
      <c r="H35" s="553"/>
      <c r="I35" s="553">
        <v>62.09869384765625</v>
      </c>
      <c r="J35" s="553"/>
      <c r="K35" s="508">
        <v>139.21353149414062</v>
      </c>
      <c r="L35" s="508"/>
      <c r="M35" s="508"/>
      <c r="N35" s="508">
        <v>139.34161376953125</v>
      </c>
      <c r="O35" s="508"/>
      <c r="P35" s="508"/>
      <c r="Q35" s="508"/>
      <c r="R35" s="508"/>
      <c r="S35" s="508"/>
      <c r="T35" s="3">
        <v>-0.128082275390625</v>
      </c>
      <c r="U35" s="508">
        <v>1.615505576133728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 t="s">
        <v>65</v>
      </c>
      <c r="AF35" s="551"/>
      <c r="AG35" s="551"/>
      <c r="AH35" s="551"/>
      <c r="AI35" s="551"/>
      <c r="AJ35" s="551"/>
      <c r="AK35" s="5"/>
      <c r="AL35" s="508" t="s">
        <v>65</v>
      </c>
      <c r="AM35" s="508"/>
      <c r="AN35" s="508"/>
      <c r="AO35" s="508"/>
      <c r="AP35" s="551">
        <v>0.37749999761581421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88.741813659667969</v>
      </c>
      <c r="F36" s="553"/>
      <c r="G36" s="553"/>
      <c r="H36" s="553"/>
      <c r="I36" s="553">
        <v>67.764114379882813</v>
      </c>
      <c r="J36" s="553"/>
      <c r="K36" s="508">
        <v>155.77267456054687</v>
      </c>
      <c r="L36" s="508"/>
      <c r="M36" s="508"/>
      <c r="N36" s="508">
        <v>155.80276489257812</v>
      </c>
      <c r="O36" s="508"/>
      <c r="P36" s="508"/>
      <c r="Q36" s="508"/>
      <c r="R36" s="508"/>
      <c r="S36" s="508"/>
      <c r="T36" s="3">
        <v>-3.009033203125E-2</v>
      </c>
      <c r="U36" s="508">
        <v>3.2825512886047363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 t="s">
        <v>65</v>
      </c>
      <c r="AF36" s="551"/>
      <c r="AG36" s="551"/>
      <c r="AH36" s="551"/>
      <c r="AI36" s="551"/>
      <c r="AJ36" s="551"/>
      <c r="AK36" s="5"/>
      <c r="AL36" s="508" t="s">
        <v>65</v>
      </c>
      <c r="AM36" s="508"/>
      <c r="AN36" s="508"/>
      <c r="AO36" s="508"/>
      <c r="AP36" s="551">
        <v>10.284000396728516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90.400978088378906</v>
      </c>
      <c r="F37" s="553"/>
      <c r="G37" s="553"/>
      <c r="H37" s="553"/>
      <c r="I37" s="553">
        <v>72.422042846679688</v>
      </c>
      <c r="J37" s="553"/>
      <c r="K37" s="508">
        <v>144.23663330078125</v>
      </c>
      <c r="L37" s="508"/>
      <c r="M37" s="508"/>
      <c r="N37" s="508">
        <v>144.17008972167969</v>
      </c>
      <c r="O37" s="508"/>
      <c r="P37" s="508"/>
      <c r="Q37" s="508"/>
      <c r="R37" s="508"/>
      <c r="S37" s="508"/>
      <c r="T37" s="3">
        <v>6.65435791015625E-2</v>
      </c>
      <c r="U37" s="508">
        <v>2.6066367626190186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 t="s">
        <v>65</v>
      </c>
      <c r="AF37" s="551"/>
      <c r="AG37" s="551"/>
      <c r="AH37" s="551"/>
      <c r="AI37" s="551"/>
      <c r="AJ37" s="551"/>
      <c r="AK37" s="5"/>
      <c r="AL37" s="508" t="s">
        <v>65</v>
      </c>
      <c r="AM37" s="508"/>
      <c r="AN37" s="508"/>
      <c r="AO37" s="508"/>
      <c r="AP37" s="551">
        <v>11.671999931335449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92.008018493652344</v>
      </c>
      <c r="F38" s="553"/>
      <c r="G38" s="553"/>
      <c r="H38" s="553"/>
      <c r="I38" s="553">
        <v>70.759292602539063</v>
      </c>
      <c r="J38" s="553"/>
      <c r="K38" s="508">
        <v>150.90937805175781</v>
      </c>
      <c r="L38" s="508"/>
      <c r="M38" s="508"/>
      <c r="N38" s="508">
        <v>150.87791442871094</v>
      </c>
      <c r="O38" s="508"/>
      <c r="P38" s="508"/>
      <c r="Q38" s="508"/>
      <c r="R38" s="508"/>
      <c r="S38" s="508"/>
      <c r="T38" s="3">
        <v>3.1463623046875E-2</v>
      </c>
      <c r="U38" s="508">
        <v>3.2218451499938965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 t="s">
        <v>65</v>
      </c>
      <c r="AF38" s="551"/>
      <c r="AG38" s="551"/>
      <c r="AH38" s="551"/>
      <c r="AI38" s="551"/>
      <c r="AJ38" s="551"/>
      <c r="AK38" s="5"/>
      <c r="AL38" s="508" t="s">
        <v>65</v>
      </c>
      <c r="AM38" s="508"/>
      <c r="AN38" s="508"/>
      <c r="AO38" s="508"/>
      <c r="AP38" s="551">
        <v>11.319499969482422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97.9947509765625</v>
      </c>
      <c r="F39" s="553"/>
      <c r="G39" s="553"/>
      <c r="H39" s="553"/>
      <c r="I39" s="553">
        <v>65.44549560546875</v>
      </c>
      <c r="J39" s="553"/>
      <c r="K39" s="508">
        <v>119.94260406494141</v>
      </c>
      <c r="L39" s="508"/>
      <c r="M39" s="508"/>
      <c r="N39" s="508">
        <v>120.06941223144531</v>
      </c>
      <c r="O39" s="508"/>
      <c r="P39" s="508"/>
      <c r="Q39" s="508"/>
      <c r="R39" s="508"/>
      <c r="S39" s="508"/>
      <c r="T39" s="3">
        <v>-0.12680816650390625</v>
      </c>
      <c r="U39" s="508">
        <v>3.9192988872528076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 t="s">
        <v>65</v>
      </c>
      <c r="AF39" s="551"/>
      <c r="AG39" s="551"/>
      <c r="AH39" s="551"/>
      <c r="AI39" s="551"/>
      <c r="AJ39" s="551"/>
      <c r="AK39" s="5"/>
      <c r="AL39" s="508" t="s">
        <v>65</v>
      </c>
      <c r="AM39" s="508"/>
      <c r="AN39" s="508"/>
      <c r="AO39" s="508"/>
      <c r="AP39" s="551">
        <v>11.949000358581543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98.224533081054688</v>
      </c>
      <c r="F40" s="553"/>
      <c r="G40" s="553"/>
      <c r="H40" s="553"/>
      <c r="I40" s="553">
        <v>59.056957244873047</v>
      </c>
      <c r="J40" s="553"/>
      <c r="K40" s="508">
        <v>101.08176422119141</v>
      </c>
      <c r="L40" s="508"/>
      <c r="M40" s="508"/>
      <c r="N40" s="508">
        <v>101.34006500244141</v>
      </c>
      <c r="O40" s="508"/>
      <c r="P40" s="508"/>
      <c r="Q40" s="508"/>
      <c r="R40" s="508"/>
      <c r="S40" s="508"/>
      <c r="T40" s="3">
        <v>-0.25830078125</v>
      </c>
      <c r="U40" s="508">
        <v>3.9725410938262939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 t="s">
        <v>65</v>
      </c>
      <c r="AF40" s="551"/>
      <c r="AG40" s="551"/>
      <c r="AH40" s="551"/>
      <c r="AI40" s="551"/>
      <c r="AJ40" s="551"/>
      <c r="AK40" s="5"/>
      <c r="AL40" s="508" t="s">
        <v>65</v>
      </c>
      <c r="AM40" s="508"/>
      <c r="AN40" s="508"/>
      <c r="AO40" s="508"/>
      <c r="AP40" s="551">
        <v>8.9000005722045898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99.526412963867187</v>
      </c>
      <c r="F41" s="553"/>
      <c r="G41" s="553"/>
      <c r="H41" s="553"/>
      <c r="I41" s="553">
        <v>59.613719940185547</v>
      </c>
      <c r="J41" s="553"/>
      <c r="K41" s="508">
        <v>92.410255432128906</v>
      </c>
      <c r="L41" s="508"/>
      <c r="M41" s="508"/>
      <c r="N41" s="508">
        <v>92.662078857421875</v>
      </c>
      <c r="O41" s="508"/>
      <c r="P41" s="508"/>
      <c r="Q41" s="508"/>
      <c r="R41" s="508"/>
      <c r="S41" s="508"/>
      <c r="T41" s="3">
        <v>-0.25182342529296875</v>
      </c>
      <c r="U41" s="508">
        <v>3.7011475563049316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 t="s">
        <v>65</v>
      </c>
      <c r="AF41" s="551"/>
      <c r="AG41" s="551"/>
      <c r="AH41" s="551"/>
      <c r="AI41" s="551"/>
      <c r="AJ41" s="551"/>
      <c r="AK41" s="5"/>
      <c r="AL41" s="508" t="s">
        <v>65</v>
      </c>
      <c r="AM41" s="508"/>
      <c r="AN41" s="508"/>
      <c r="AO41" s="508"/>
      <c r="AP41" s="551">
        <v>0.47350001335144043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99.807540893554688</v>
      </c>
      <c r="F42" s="553"/>
      <c r="G42" s="553"/>
      <c r="H42" s="553"/>
      <c r="I42" s="553">
        <v>59.509510040283203</v>
      </c>
      <c r="J42" s="553"/>
      <c r="K42" s="508">
        <v>88.369125366210937</v>
      </c>
      <c r="L42" s="508"/>
      <c r="M42" s="508"/>
      <c r="N42" s="508">
        <v>88.60107421875</v>
      </c>
      <c r="O42" s="508"/>
      <c r="P42" s="508"/>
      <c r="Q42" s="508"/>
      <c r="R42" s="508"/>
      <c r="S42" s="508"/>
      <c r="T42" s="3">
        <v>-0.2319488525390625</v>
      </c>
      <c r="U42" s="508">
        <v>3.5734767913818359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 t="s">
        <v>65</v>
      </c>
      <c r="AF42" s="551"/>
      <c r="AG42" s="551"/>
      <c r="AH42" s="551"/>
      <c r="AI42" s="551"/>
      <c r="AJ42" s="551"/>
      <c r="AK42" s="5"/>
      <c r="AL42" s="508" t="s">
        <v>65</v>
      </c>
      <c r="AM42" s="508"/>
      <c r="AN42" s="508"/>
      <c r="AO42" s="508"/>
      <c r="AP42" s="551">
        <v>0.19900000095367432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99.373794555664063</v>
      </c>
      <c r="F43" s="553"/>
      <c r="G43" s="553"/>
      <c r="H43" s="553"/>
      <c r="I43" s="553">
        <v>59.459407806396484</v>
      </c>
      <c r="J43" s="553"/>
      <c r="K43" s="508">
        <v>98.462432861328125</v>
      </c>
      <c r="L43" s="508"/>
      <c r="M43" s="508"/>
      <c r="N43" s="508">
        <v>98.730674743652344</v>
      </c>
      <c r="O43" s="508"/>
      <c r="P43" s="508"/>
      <c r="Q43" s="508"/>
      <c r="R43" s="508"/>
      <c r="S43" s="508"/>
      <c r="T43" s="3">
        <v>-0.26824188232421875</v>
      </c>
      <c r="U43" s="508">
        <v>3.9436447620391846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 t="s">
        <v>65</v>
      </c>
      <c r="AF43" s="551"/>
      <c r="AG43" s="551"/>
      <c r="AH43" s="551"/>
      <c r="AI43" s="551"/>
      <c r="AJ43" s="551"/>
      <c r="AK43" s="5"/>
      <c r="AL43" s="508" t="s">
        <v>65</v>
      </c>
      <c r="AM43" s="508"/>
      <c r="AN43" s="508"/>
      <c r="AO43" s="508"/>
      <c r="AP43" s="551">
        <v>11.018500328063965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98.029350280761719</v>
      </c>
      <c r="F44" s="553"/>
      <c r="G44" s="553"/>
      <c r="H44" s="553"/>
      <c r="I44" s="553">
        <v>60.121997833251953</v>
      </c>
      <c r="J44" s="553"/>
      <c r="K44" s="508">
        <v>104.77500152587891</v>
      </c>
      <c r="L44" s="508"/>
      <c r="M44" s="508"/>
      <c r="N44" s="508">
        <v>105.01510620117187</v>
      </c>
      <c r="O44" s="508"/>
      <c r="P44" s="508"/>
      <c r="Q44" s="508"/>
      <c r="R44" s="508"/>
      <c r="S44" s="508"/>
      <c r="T44" s="3">
        <v>-0.24010467529296875</v>
      </c>
      <c r="U44" s="508">
        <v>3.9854984283447266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 t="s">
        <v>65</v>
      </c>
      <c r="AF44" s="551"/>
      <c r="AG44" s="551"/>
      <c r="AH44" s="551"/>
      <c r="AI44" s="551"/>
      <c r="AJ44" s="551"/>
      <c r="AK44" s="5"/>
      <c r="AL44" s="508" t="s">
        <v>65</v>
      </c>
      <c r="AM44" s="508"/>
      <c r="AN44" s="508"/>
      <c r="AO44" s="508"/>
      <c r="AP44" s="551">
        <v>10.5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99.024116516113281</v>
      </c>
      <c r="F45" s="553"/>
      <c r="G45" s="553"/>
      <c r="H45" s="553"/>
      <c r="I45" s="553">
        <v>59.951057434082031</v>
      </c>
      <c r="J45" s="553"/>
      <c r="K45" s="508">
        <v>100.55219268798828</v>
      </c>
      <c r="L45" s="508"/>
      <c r="M45" s="508"/>
      <c r="N45" s="508">
        <v>100.82720947265625</v>
      </c>
      <c r="O45" s="508"/>
      <c r="P45" s="508"/>
      <c r="Q45" s="508"/>
      <c r="R45" s="508"/>
      <c r="S45" s="508"/>
      <c r="T45" s="3">
        <v>-0.27501678466796875</v>
      </c>
      <c r="U45" s="508">
        <v>3.9425573348999023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 t="s">
        <v>65</v>
      </c>
      <c r="AF45" s="551"/>
      <c r="AG45" s="551"/>
      <c r="AH45" s="551"/>
      <c r="AI45" s="551"/>
      <c r="AJ45" s="551"/>
      <c r="AK45" s="5"/>
      <c r="AL45" s="508" t="s">
        <v>65</v>
      </c>
      <c r="AM45" s="508"/>
      <c r="AN45" s="508"/>
      <c r="AO45" s="508"/>
      <c r="AP45" s="551">
        <v>8.869999885559082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98.246681213378906</v>
      </c>
      <c r="F46" s="553"/>
      <c r="G46" s="553"/>
      <c r="H46" s="553"/>
      <c r="I46" s="553">
        <v>57.084869384765625</v>
      </c>
      <c r="J46" s="553"/>
      <c r="K46" s="508">
        <v>87.738357543945313</v>
      </c>
      <c r="L46" s="508"/>
      <c r="M46" s="508"/>
      <c r="N46" s="508">
        <v>87.985549926757813</v>
      </c>
      <c r="O46" s="508"/>
      <c r="P46" s="508"/>
      <c r="Q46" s="508"/>
      <c r="R46" s="508"/>
      <c r="S46" s="508"/>
      <c r="T46" s="3">
        <v>-0.2471923828125</v>
      </c>
      <c r="U46" s="508">
        <v>3.6231503486633301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 t="s">
        <v>65</v>
      </c>
      <c r="AF46" s="551"/>
      <c r="AG46" s="551"/>
      <c r="AH46" s="551"/>
      <c r="AI46" s="551"/>
      <c r="AJ46" s="551"/>
      <c r="AK46" s="5"/>
      <c r="AL46" s="508" t="s">
        <v>65</v>
      </c>
      <c r="AM46" s="508"/>
      <c r="AN46" s="508"/>
      <c r="AO46" s="508"/>
      <c r="AP46" s="551">
        <v>11.404999732971191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98.400894165039063</v>
      </c>
      <c r="F47" s="553"/>
      <c r="G47" s="553"/>
      <c r="H47" s="553"/>
      <c r="I47" s="553">
        <v>58.122802734375</v>
      </c>
      <c r="J47" s="553"/>
      <c r="K47" s="508">
        <v>92.875411987304688</v>
      </c>
      <c r="L47" s="508"/>
      <c r="M47" s="508"/>
      <c r="N47" s="508">
        <v>93.141197204589844</v>
      </c>
      <c r="O47" s="508"/>
      <c r="P47" s="508"/>
      <c r="Q47" s="508"/>
      <c r="R47" s="508"/>
      <c r="S47" s="508"/>
      <c r="T47" s="3">
        <v>-0.26578521728515625</v>
      </c>
      <c r="U47" s="508">
        <v>3.7532598972320557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 t="s">
        <v>65</v>
      </c>
      <c r="AF47" s="551"/>
      <c r="AG47" s="551"/>
      <c r="AH47" s="551"/>
      <c r="AI47" s="551"/>
      <c r="AJ47" s="551"/>
      <c r="AK47" s="5"/>
      <c r="AL47" s="508" t="s">
        <v>65</v>
      </c>
      <c r="AM47" s="508"/>
      <c r="AN47" s="508"/>
      <c r="AO47" s="508"/>
      <c r="AP47" s="551">
        <v>11.289999961853027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98.539665222167969</v>
      </c>
      <c r="F48" s="553"/>
      <c r="G48" s="553"/>
      <c r="H48" s="553"/>
      <c r="I48" s="553">
        <v>58.028541564941406</v>
      </c>
      <c r="J48" s="553"/>
      <c r="K48" s="508">
        <v>80.121940612792969</v>
      </c>
      <c r="L48" s="508"/>
      <c r="M48" s="508"/>
      <c r="N48" s="508">
        <v>80.362800598144531</v>
      </c>
      <c r="O48" s="508"/>
      <c r="P48" s="508"/>
      <c r="Q48" s="508"/>
      <c r="R48" s="508"/>
      <c r="S48" s="508"/>
      <c r="T48" s="3">
        <v>-0.2408599853515625</v>
      </c>
      <c r="U48" s="508">
        <v>3.2565875053405762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 t="s">
        <v>65</v>
      </c>
      <c r="AF48" s="551"/>
      <c r="AG48" s="551"/>
      <c r="AH48" s="551"/>
      <c r="AI48" s="551"/>
      <c r="AJ48" s="551"/>
      <c r="AK48" s="5"/>
      <c r="AL48" s="508" t="s">
        <v>65</v>
      </c>
      <c r="AM48" s="508"/>
      <c r="AN48" s="508"/>
      <c r="AO48" s="508"/>
      <c r="AP48" s="551">
        <v>0.2070000022649765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98.705070495605469</v>
      </c>
      <c r="F49" s="553"/>
      <c r="G49" s="553"/>
      <c r="H49" s="553"/>
      <c r="I49" s="553">
        <v>60.933773040771484</v>
      </c>
      <c r="J49" s="553"/>
      <c r="K49" s="508">
        <v>94.818229675292969</v>
      </c>
      <c r="L49" s="508"/>
      <c r="M49" s="508"/>
      <c r="N49" s="508">
        <v>95.045547485351563</v>
      </c>
      <c r="O49" s="508"/>
      <c r="P49" s="508"/>
      <c r="Q49" s="508"/>
      <c r="R49" s="508"/>
      <c r="S49" s="508"/>
      <c r="T49" s="3">
        <v>-0.22731781005859375</v>
      </c>
      <c r="U49" s="508">
        <v>3.5941298007965088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 t="s">
        <v>65</v>
      </c>
      <c r="AF49" s="551"/>
      <c r="AG49" s="551"/>
      <c r="AH49" s="551"/>
      <c r="AI49" s="551"/>
      <c r="AJ49" s="551"/>
      <c r="AK49" s="5"/>
      <c r="AL49" s="508" t="s">
        <v>65</v>
      </c>
      <c r="AM49" s="508"/>
      <c r="AN49" s="508"/>
      <c r="AO49" s="508"/>
      <c r="AP49" s="551">
        <v>0.23800000548362732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97.904914855957031</v>
      </c>
      <c r="F50" s="553"/>
      <c r="G50" s="553"/>
      <c r="H50" s="553"/>
      <c r="I50" s="553">
        <v>60.272224426269531</v>
      </c>
      <c r="J50" s="553"/>
      <c r="K50" s="508">
        <v>104.30662536621094</v>
      </c>
      <c r="L50" s="508"/>
      <c r="M50" s="508"/>
      <c r="N50" s="508">
        <v>104.56443786621094</v>
      </c>
      <c r="O50" s="508"/>
      <c r="P50" s="508"/>
      <c r="Q50" s="508"/>
      <c r="R50" s="508"/>
      <c r="S50" s="508"/>
      <c r="T50" s="3">
        <v>-0.2578125</v>
      </c>
      <c r="U50" s="508">
        <v>3.938960075378418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 t="s">
        <v>65</v>
      </c>
      <c r="AF50" s="551"/>
      <c r="AG50" s="551"/>
      <c r="AH50" s="551"/>
      <c r="AI50" s="551"/>
      <c r="AJ50" s="551"/>
      <c r="AK50" s="5"/>
      <c r="AL50" s="508" t="s">
        <v>65</v>
      </c>
      <c r="AM50" s="508"/>
      <c r="AN50" s="508"/>
      <c r="AO50" s="508"/>
      <c r="AP50" s="551">
        <v>11.297499656677246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98.332366943359375</v>
      </c>
      <c r="F51" s="553"/>
      <c r="G51" s="553"/>
      <c r="H51" s="553"/>
      <c r="I51" s="553">
        <v>55.602783203125</v>
      </c>
      <c r="J51" s="553"/>
      <c r="K51" s="508">
        <v>76.408416748046875</v>
      </c>
      <c r="L51" s="508"/>
      <c r="M51" s="508"/>
      <c r="N51" s="508">
        <v>76.694343566894531</v>
      </c>
      <c r="O51" s="508"/>
      <c r="P51" s="508"/>
      <c r="Q51" s="508"/>
      <c r="R51" s="508"/>
      <c r="S51" s="508"/>
      <c r="T51" s="3">
        <v>-0.28592681884765625</v>
      </c>
      <c r="U51" s="508">
        <v>3.2788965702056885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 t="s">
        <v>65</v>
      </c>
      <c r="AF51" s="551"/>
      <c r="AG51" s="551"/>
      <c r="AH51" s="551"/>
      <c r="AI51" s="551"/>
      <c r="AJ51" s="551"/>
      <c r="AK51" s="5"/>
      <c r="AL51" s="508" t="s">
        <v>65</v>
      </c>
      <c r="AM51" s="508"/>
      <c r="AN51" s="508"/>
      <c r="AO51" s="508"/>
      <c r="AP51" s="551">
        <v>11.878999710083008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64.7491455078125</v>
      </c>
      <c r="F52" s="553"/>
      <c r="G52" s="553"/>
      <c r="H52" s="553"/>
      <c r="I52" s="553">
        <v>47.567432403564453</v>
      </c>
      <c r="J52" s="553"/>
      <c r="K52" s="508">
        <v>118.38285064697266</v>
      </c>
      <c r="L52" s="508"/>
      <c r="M52" s="508"/>
      <c r="N52" s="508">
        <v>118.59454345703125</v>
      </c>
      <c r="O52" s="508"/>
      <c r="P52" s="508"/>
      <c r="Q52" s="508"/>
      <c r="R52" s="508"/>
      <c r="S52" s="508"/>
      <c r="T52" s="3">
        <v>-0.21169281005859375</v>
      </c>
      <c r="U52" s="508">
        <v>2.0431003570556641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 t="s">
        <v>65</v>
      </c>
      <c r="AF52" s="551"/>
      <c r="AG52" s="551"/>
      <c r="AH52" s="551"/>
      <c r="AI52" s="551"/>
      <c r="AJ52" s="551"/>
      <c r="AK52" s="5"/>
      <c r="AL52" s="508" t="s">
        <v>65</v>
      </c>
      <c r="AM52" s="508"/>
      <c r="AN52" s="508"/>
      <c r="AO52" s="508"/>
      <c r="AP52" s="551">
        <v>10.039999961853027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77.403846740722656</v>
      </c>
      <c r="F53" s="553"/>
      <c r="G53" s="553"/>
      <c r="H53" s="553"/>
      <c r="I53" s="553">
        <v>49.831619262695313</v>
      </c>
      <c r="J53" s="553"/>
      <c r="K53" s="508">
        <v>88.492134094238281</v>
      </c>
      <c r="L53" s="508"/>
      <c r="M53" s="508"/>
      <c r="N53" s="508">
        <v>88.71697998046875</v>
      </c>
      <c r="O53" s="508"/>
      <c r="P53" s="508"/>
      <c r="Q53" s="508"/>
      <c r="R53" s="508"/>
      <c r="S53" s="508"/>
      <c r="T53" s="3">
        <v>-0.22484588623046875</v>
      </c>
      <c r="U53" s="508">
        <v>2.4491963386535645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 t="s">
        <v>65</v>
      </c>
      <c r="AF53" s="551"/>
      <c r="AG53" s="551"/>
      <c r="AH53" s="551"/>
      <c r="AI53" s="551"/>
      <c r="AJ53" s="551"/>
      <c r="AK53" s="5"/>
      <c r="AL53" s="508" t="s">
        <v>65</v>
      </c>
      <c r="AM53" s="508"/>
      <c r="AN53" s="508"/>
      <c r="AO53" s="508"/>
      <c r="AP53" s="551">
        <v>11.03749942779541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86.626629892985036</v>
      </c>
      <c r="F54" s="552"/>
      <c r="G54" s="552"/>
      <c r="H54" s="552"/>
      <c r="I54" s="552">
        <v>59.715469360351562</v>
      </c>
      <c r="J54" s="552"/>
      <c r="K54" s="501">
        <v>3524.4975357055673</v>
      </c>
      <c r="L54" s="501"/>
      <c r="M54" s="501"/>
      <c r="N54" s="501">
        <v>3530.3361816406218</v>
      </c>
      <c r="O54" s="501"/>
      <c r="P54" s="501"/>
      <c r="Q54" s="501"/>
      <c r="R54" s="501"/>
      <c r="S54" s="501"/>
      <c r="T54" s="4">
        <v>-5.8386459350585911</v>
      </c>
      <c r="U54" s="501">
        <v>87.463645152929075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 t="s">
        <v>65</v>
      </c>
      <c r="AF54" s="501"/>
      <c r="AG54" s="501"/>
      <c r="AH54" s="501">
        <v>0</v>
      </c>
      <c r="AI54" s="501"/>
      <c r="AJ54" s="501"/>
      <c r="AK54" s="4">
        <v>0</v>
      </c>
      <c r="AL54" s="500" t="s">
        <v>65</v>
      </c>
      <c r="AM54" s="500"/>
      <c r="AN54" s="500"/>
      <c r="AO54" s="500"/>
      <c r="AP54" s="501">
        <v>244.81049995124323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244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124738.88161504536</v>
      </c>
      <c r="G60" s="484"/>
      <c r="H60" s="484"/>
      <c r="I60" s="484"/>
      <c r="J60" s="484"/>
      <c r="K60" s="484"/>
      <c r="L60" s="484">
        <v>126167.45346980589</v>
      </c>
      <c r="M60" s="484"/>
      <c r="N60" s="484"/>
      <c r="O60" s="484"/>
      <c r="P60" s="484">
        <v>2476.4873483555789</v>
      </c>
      <c r="Q60" s="484"/>
      <c r="R60" s="484"/>
      <c r="S60" s="484"/>
      <c r="T60" s="484"/>
      <c r="U60" s="484"/>
      <c r="V60" s="484"/>
      <c r="W60" s="555" t="s">
        <v>65</v>
      </c>
      <c r="X60" s="555"/>
      <c r="Y60" s="555"/>
      <c r="Z60" s="555"/>
      <c r="AA60" s="555"/>
      <c r="AB60" s="555"/>
      <c r="AC60" s="555"/>
      <c r="AD60" s="555"/>
      <c r="AE60" s="555"/>
      <c r="AF60" s="484" t="s">
        <v>65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11857.669998102705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121199.86699569493</v>
      </c>
      <c r="G61" s="484"/>
      <c r="H61" s="484"/>
      <c r="I61" s="484"/>
      <c r="J61" s="484"/>
      <c r="K61" s="484"/>
      <c r="L61" s="484">
        <v>122622.57974248426</v>
      </c>
      <c r="M61" s="484"/>
      <c r="N61" s="484"/>
      <c r="O61" s="484"/>
      <c r="P61" s="484">
        <v>2389.0237032026498</v>
      </c>
      <c r="Q61" s="484"/>
      <c r="R61" s="484"/>
      <c r="S61" s="484"/>
      <c r="T61" s="484"/>
      <c r="U61" s="484"/>
      <c r="V61" s="484"/>
      <c r="W61" s="555" t="s">
        <v>65</v>
      </c>
      <c r="X61" s="555"/>
      <c r="Y61" s="555"/>
      <c r="Z61" s="555"/>
      <c r="AA61" s="555"/>
      <c r="AB61" s="555"/>
      <c r="AC61" s="555"/>
      <c r="AD61" s="555"/>
      <c r="AE61" s="555"/>
      <c r="AF61" s="484" t="s">
        <v>65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11612.859498168691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3539.0146193504333</v>
      </c>
      <c r="G62" s="484"/>
      <c r="H62" s="484"/>
      <c r="I62" s="484"/>
      <c r="J62" s="484"/>
      <c r="K62" s="484"/>
      <c r="L62" s="484">
        <v>3544.8737273216248</v>
      </c>
      <c r="M62" s="484"/>
      <c r="N62" s="484"/>
      <c r="O62" s="484"/>
      <c r="P62" s="484">
        <v>87.463645152929075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0</v>
      </c>
      <c r="AG62" s="484"/>
      <c r="AH62" s="484"/>
      <c r="AI62" s="484">
        <v>0</v>
      </c>
      <c r="AJ62" s="484"/>
      <c r="AK62" s="484"/>
      <c r="AL62" s="484"/>
      <c r="AM62" s="484"/>
      <c r="AN62" s="486">
        <v>720</v>
      </c>
      <c r="AO62" s="486"/>
      <c r="AP62" s="486"/>
      <c r="AQ62" s="484">
        <v>244.81049993401393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87.463645152929075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0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0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0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244.81049993401393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40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198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46271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199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200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198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85.508354187011719</v>
      </c>
      <c r="F24" s="553"/>
      <c r="G24" s="553"/>
      <c r="H24" s="553"/>
      <c r="I24" s="553">
        <v>46.935050964355469</v>
      </c>
      <c r="J24" s="553"/>
      <c r="K24" s="508">
        <v>149.76185607910156</v>
      </c>
      <c r="L24" s="508"/>
      <c r="M24" s="508"/>
      <c r="N24" s="508">
        <v>146.90022277832031</v>
      </c>
      <c r="O24" s="508"/>
      <c r="P24" s="508"/>
      <c r="Q24" s="508"/>
      <c r="R24" s="508"/>
      <c r="S24" s="508"/>
      <c r="T24" s="3">
        <v>2.86163330078125</v>
      </c>
      <c r="U24" s="508">
        <v>5.925445556640625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14.567998886108398</v>
      </c>
      <c r="AF24" s="551"/>
      <c r="AG24" s="551"/>
      <c r="AH24" s="551">
        <v>14.567998886108398</v>
      </c>
      <c r="AI24" s="551"/>
      <c r="AJ24" s="551"/>
      <c r="AK24" s="5">
        <v>0.84654641527175911</v>
      </c>
      <c r="AL24" s="508">
        <v>24</v>
      </c>
      <c r="AM24" s="508"/>
      <c r="AN24" s="508"/>
      <c r="AO24" s="508"/>
      <c r="AP24" s="551">
        <v>41.060009002685547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82.074226379394531</v>
      </c>
      <c r="F25" s="553"/>
      <c r="G25" s="553"/>
      <c r="H25" s="553"/>
      <c r="I25" s="553">
        <v>42.650096893310547</v>
      </c>
      <c r="J25" s="553"/>
      <c r="K25" s="508">
        <v>122.57254028320312</v>
      </c>
      <c r="L25" s="508"/>
      <c r="M25" s="508"/>
      <c r="N25" s="508">
        <v>120.20723724365234</v>
      </c>
      <c r="O25" s="508"/>
      <c r="P25" s="508"/>
      <c r="Q25" s="508"/>
      <c r="R25" s="508"/>
      <c r="S25" s="508"/>
      <c r="T25" s="3">
        <v>2.3653030395507813</v>
      </c>
      <c r="U25" s="508">
        <v>4.9411983489990234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15.666498184204102</v>
      </c>
      <c r="AF25" s="551"/>
      <c r="AG25" s="551"/>
      <c r="AH25" s="551">
        <v>15.666498184204102</v>
      </c>
      <c r="AI25" s="551"/>
      <c r="AJ25" s="551"/>
      <c r="AK25" s="5">
        <v>0.91038020948410037</v>
      </c>
      <c r="AL25" s="508">
        <v>24</v>
      </c>
      <c r="AM25" s="508"/>
      <c r="AN25" s="508"/>
      <c r="AO25" s="508"/>
      <c r="AP25" s="551">
        <v>42.829010009765625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70.426376342773437</v>
      </c>
      <c r="F26" s="553"/>
      <c r="G26" s="553"/>
      <c r="H26" s="553"/>
      <c r="I26" s="553">
        <v>43.533779144287109</v>
      </c>
      <c r="J26" s="553"/>
      <c r="K26" s="508">
        <v>148.94572448730469</v>
      </c>
      <c r="L26" s="508"/>
      <c r="M26" s="508"/>
      <c r="N26" s="508">
        <v>146.37057495117187</v>
      </c>
      <c r="O26" s="508"/>
      <c r="P26" s="508"/>
      <c r="Q26" s="508"/>
      <c r="R26" s="508"/>
      <c r="S26" s="508"/>
      <c r="T26" s="3">
        <v>2.5751495361328125</v>
      </c>
      <c r="U26" s="508">
        <v>4.1273951530456543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14.800498962402344</v>
      </c>
      <c r="AF26" s="551"/>
      <c r="AG26" s="551"/>
      <c r="AH26" s="551">
        <v>14.800498962402344</v>
      </c>
      <c r="AI26" s="551"/>
      <c r="AJ26" s="551"/>
      <c r="AK26" s="5">
        <v>0.86005699470520025</v>
      </c>
      <c r="AL26" s="508">
        <v>24</v>
      </c>
      <c r="AM26" s="508"/>
      <c r="AN26" s="508"/>
      <c r="AO26" s="508"/>
      <c r="AP26" s="551">
        <v>43.373004913330078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71.884391784667969</v>
      </c>
      <c r="F27" s="553"/>
      <c r="G27" s="553"/>
      <c r="H27" s="553"/>
      <c r="I27" s="553">
        <v>45.010467529296875</v>
      </c>
      <c r="J27" s="553"/>
      <c r="K27" s="508">
        <v>158.94903564453125</v>
      </c>
      <c r="L27" s="508"/>
      <c r="M27" s="508"/>
      <c r="N27" s="508">
        <v>156.27099609375</v>
      </c>
      <c r="O27" s="508"/>
      <c r="P27" s="508"/>
      <c r="Q27" s="508"/>
      <c r="R27" s="508"/>
      <c r="S27" s="508"/>
      <c r="T27" s="3">
        <v>2.67803955078125</v>
      </c>
      <c r="U27" s="508">
        <v>4.40338134765625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15.933498382568359</v>
      </c>
      <c r="AF27" s="551"/>
      <c r="AG27" s="551"/>
      <c r="AH27" s="551">
        <v>15.933498382568359</v>
      </c>
      <c r="AI27" s="551"/>
      <c r="AJ27" s="551"/>
      <c r="AK27" s="5">
        <v>0.92589559101104735</v>
      </c>
      <c r="AL27" s="508">
        <v>24</v>
      </c>
      <c r="AM27" s="508"/>
      <c r="AN27" s="508"/>
      <c r="AO27" s="508"/>
      <c r="AP27" s="551">
        <v>46.379001617431641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76.039314270019531</v>
      </c>
      <c r="F28" s="553"/>
      <c r="G28" s="553"/>
      <c r="H28" s="553"/>
      <c r="I28" s="553">
        <v>43.535381317138672</v>
      </c>
      <c r="J28" s="553"/>
      <c r="K28" s="508">
        <v>140.30998229980469</v>
      </c>
      <c r="L28" s="508"/>
      <c r="M28" s="508"/>
      <c r="N28" s="508">
        <v>137.86857604980469</v>
      </c>
      <c r="O28" s="508"/>
      <c r="P28" s="508"/>
      <c r="Q28" s="508"/>
      <c r="R28" s="508"/>
      <c r="S28" s="508"/>
      <c r="T28" s="3">
        <v>2.44140625</v>
      </c>
      <c r="U28" s="508">
        <v>4.6774659156799316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17.884498596191406</v>
      </c>
      <c r="AF28" s="551"/>
      <c r="AG28" s="551"/>
      <c r="AH28" s="551">
        <v>17.884498596191406</v>
      </c>
      <c r="AI28" s="551"/>
      <c r="AJ28" s="551"/>
      <c r="AK28" s="5">
        <v>1.0392682134246827</v>
      </c>
      <c r="AL28" s="508">
        <v>24</v>
      </c>
      <c r="AM28" s="508"/>
      <c r="AN28" s="508"/>
      <c r="AO28" s="508"/>
      <c r="AP28" s="551">
        <v>48.177009582519531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76.819198608398438</v>
      </c>
      <c r="F29" s="553"/>
      <c r="G29" s="553"/>
      <c r="H29" s="553"/>
      <c r="I29" s="553">
        <v>42.466461181640625</v>
      </c>
      <c r="J29" s="553"/>
      <c r="K29" s="508">
        <v>122.83187866210937</v>
      </c>
      <c r="L29" s="508"/>
      <c r="M29" s="508"/>
      <c r="N29" s="508">
        <v>120.6727294921875</v>
      </c>
      <c r="O29" s="508"/>
      <c r="P29" s="508"/>
      <c r="Q29" s="508"/>
      <c r="R29" s="508"/>
      <c r="S29" s="508"/>
      <c r="T29" s="3">
        <v>2.159149169921875</v>
      </c>
      <c r="U29" s="508">
        <v>4.3203864097595215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15.196498870849609</v>
      </c>
      <c r="AF29" s="551"/>
      <c r="AG29" s="551"/>
      <c r="AH29" s="551">
        <v>15.196498870849609</v>
      </c>
      <c r="AI29" s="551"/>
      <c r="AJ29" s="551"/>
      <c r="AK29" s="5">
        <v>0.88306854938507084</v>
      </c>
      <c r="AL29" s="508">
        <v>24</v>
      </c>
      <c r="AM29" s="508"/>
      <c r="AN29" s="508"/>
      <c r="AO29" s="508"/>
      <c r="AP29" s="551">
        <v>42.748008728027344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80.154495239257813</v>
      </c>
      <c r="F30" s="553"/>
      <c r="G30" s="553"/>
      <c r="H30" s="553"/>
      <c r="I30" s="553">
        <v>43.547012329101562</v>
      </c>
      <c r="J30" s="553"/>
      <c r="K30" s="508">
        <v>133.22091674804687</v>
      </c>
      <c r="L30" s="508"/>
      <c r="M30" s="508"/>
      <c r="N30" s="508">
        <v>130.82553100585937</v>
      </c>
      <c r="O30" s="508"/>
      <c r="P30" s="508"/>
      <c r="Q30" s="508"/>
      <c r="R30" s="508"/>
      <c r="S30" s="508"/>
      <c r="T30" s="3">
        <v>2.3953857421875</v>
      </c>
      <c r="U30" s="508">
        <v>4.991887092590332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14.802498817443848</v>
      </c>
      <c r="AF30" s="551"/>
      <c r="AG30" s="551"/>
      <c r="AH30" s="551">
        <v>14.802498817443848</v>
      </c>
      <c r="AI30" s="551"/>
      <c r="AJ30" s="551"/>
      <c r="AK30" s="5">
        <v>0.86017320628166205</v>
      </c>
      <c r="AL30" s="508">
        <v>24</v>
      </c>
      <c r="AM30" s="508"/>
      <c r="AN30" s="508"/>
      <c r="AO30" s="508"/>
      <c r="AP30" s="551">
        <v>42.038005828857422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80.853431701660156</v>
      </c>
      <c r="F31" s="553"/>
      <c r="G31" s="553"/>
      <c r="H31" s="553"/>
      <c r="I31" s="553">
        <v>43.807033538818359</v>
      </c>
      <c r="J31" s="553"/>
      <c r="K31" s="508">
        <v>136.92942810058594</v>
      </c>
      <c r="L31" s="508"/>
      <c r="M31" s="508"/>
      <c r="N31" s="508">
        <v>134.44679260253906</v>
      </c>
      <c r="O31" s="508"/>
      <c r="P31" s="508"/>
      <c r="Q31" s="508"/>
      <c r="R31" s="508"/>
      <c r="S31" s="508"/>
      <c r="T31" s="3">
        <v>2.482635498046875</v>
      </c>
      <c r="U31" s="508">
        <v>5.1926474571228027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14.824499130249023</v>
      </c>
      <c r="AF31" s="551"/>
      <c r="AG31" s="551"/>
      <c r="AH31" s="551">
        <v>14.824499130249023</v>
      </c>
      <c r="AI31" s="551"/>
      <c r="AJ31" s="551"/>
      <c r="AK31" s="5">
        <v>0.86145164445877076</v>
      </c>
      <c r="AL31" s="508">
        <v>24</v>
      </c>
      <c r="AM31" s="508"/>
      <c r="AN31" s="508"/>
      <c r="AO31" s="508"/>
      <c r="AP31" s="551">
        <v>42.27301025390625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79.642791748046875</v>
      </c>
      <c r="F32" s="553"/>
      <c r="G32" s="553"/>
      <c r="H32" s="553"/>
      <c r="I32" s="553">
        <v>42.788608551025391</v>
      </c>
      <c r="J32" s="553"/>
      <c r="K32" s="508">
        <v>121.67472839355469</v>
      </c>
      <c r="L32" s="508"/>
      <c r="M32" s="508"/>
      <c r="N32" s="508">
        <v>119.41910552978516</v>
      </c>
      <c r="O32" s="508"/>
      <c r="P32" s="508"/>
      <c r="Q32" s="508"/>
      <c r="R32" s="508"/>
      <c r="S32" s="508"/>
      <c r="T32" s="3">
        <v>2.2556228637695313</v>
      </c>
      <c r="U32" s="508">
        <v>4.5901894569396973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15.355000495910645</v>
      </c>
      <c r="AF32" s="551"/>
      <c r="AG32" s="551"/>
      <c r="AH32" s="551">
        <v>15.355000495910645</v>
      </c>
      <c r="AI32" s="551"/>
      <c r="AJ32" s="551"/>
      <c r="AK32" s="5">
        <v>0.89227907881736757</v>
      </c>
      <c r="AL32" s="508">
        <v>24</v>
      </c>
      <c r="AM32" s="508"/>
      <c r="AN32" s="508"/>
      <c r="AO32" s="508"/>
      <c r="AP32" s="551">
        <v>40.803009033203125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73.060989379882813</v>
      </c>
      <c r="F33" s="553"/>
      <c r="G33" s="553"/>
      <c r="H33" s="553"/>
      <c r="I33" s="553">
        <v>40.821155548095703</v>
      </c>
      <c r="J33" s="553"/>
      <c r="K33" s="508">
        <v>117.37138366699219</v>
      </c>
      <c r="L33" s="508"/>
      <c r="M33" s="508"/>
      <c r="N33" s="508">
        <v>115.24795532226562</v>
      </c>
      <c r="O33" s="508"/>
      <c r="P33" s="508"/>
      <c r="Q33" s="508"/>
      <c r="R33" s="508"/>
      <c r="S33" s="508"/>
      <c r="T33" s="3">
        <v>2.1234283447265625</v>
      </c>
      <c r="U33" s="508">
        <v>3.8781874179840088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14.567500114440918</v>
      </c>
      <c r="AF33" s="551"/>
      <c r="AG33" s="551"/>
      <c r="AH33" s="551">
        <v>14.567500114440918</v>
      </c>
      <c r="AI33" s="551"/>
      <c r="AJ33" s="551"/>
      <c r="AK33" s="5">
        <v>0.8465174316501618</v>
      </c>
      <c r="AL33" s="508">
        <v>24</v>
      </c>
      <c r="AM33" s="508"/>
      <c r="AN33" s="508"/>
      <c r="AO33" s="508"/>
      <c r="AP33" s="551">
        <v>38.828006744384766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73.917762756347656</v>
      </c>
      <c r="F34" s="553"/>
      <c r="G34" s="553"/>
      <c r="H34" s="553"/>
      <c r="I34" s="553">
        <v>41.270530700683594</v>
      </c>
      <c r="J34" s="553"/>
      <c r="K34" s="508">
        <v>133.40592956542969</v>
      </c>
      <c r="L34" s="508"/>
      <c r="M34" s="508"/>
      <c r="N34" s="508">
        <v>131.07164001464844</v>
      </c>
      <c r="O34" s="508"/>
      <c r="P34" s="508"/>
      <c r="Q34" s="508"/>
      <c r="R34" s="508"/>
      <c r="S34" s="508"/>
      <c r="T34" s="3">
        <v>2.33428955078125</v>
      </c>
      <c r="U34" s="508">
        <v>4.4607033729553223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16.6875</v>
      </c>
      <c r="AF34" s="551"/>
      <c r="AG34" s="551"/>
      <c r="AH34" s="551">
        <v>16.6875</v>
      </c>
      <c r="AI34" s="551"/>
      <c r="AJ34" s="551"/>
      <c r="AK34" s="5">
        <v>0.96971062500000005</v>
      </c>
      <c r="AL34" s="508">
        <v>24</v>
      </c>
      <c r="AM34" s="508"/>
      <c r="AN34" s="508"/>
      <c r="AO34" s="508"/>
      <c r="AP34" s="551">
        <v>46.992012023925781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75.049354553222656</v>
      </c>
      <c r="F35" s="553"/>
      <c r="G35" s="553"/>
      <c r="H35" s="553"/>
      <c r="I35" s="553">
        <v>38.794574737548828</v>
      </c>
      <c r="J35" s="553"/>
      <c r="K35" s="508">
        <v>115.47321319580078</v>
      </c>
      <c r="L35" s="508"/>
      <c r="M35" s="508"/>
      <c r="N35" s="508">
        <v>113.38644409179687</v>
      </c>
      <c r="O35" s="508"/>
      <c r="P35" s="508"/>
      <c r="Q35" s="508"/>
      <c r="R35" s="508"/>
      <c r="S35" s="508"/>
      <c r="T35" s="3">
        <v>2.0867691040039062</v>
      </c>
      <c r="U35" s="508">
        <v>4.2749457359313965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20.409000396728516</v>
      </c>
      <c r="AF35" s="551"/>
      <c r="AG35" s="551"/>
      <c r="AH35" s="551">
        <v>20.409000396728516</v>
      </c>
      <c r="AI35" s="551"/>
      <c r="AJ35" s="551"/>
      <c r="AK35" s="5">
        <v>1.1859670130538942</v>
      </c>
      <c r="AL35" s="508">
        <v>24</v>
      </c>
      <c r="AM35" s="508"/>
      <c r="AN35" s="508"/>
      <c r="AO35" s="508"/>
      <c r="AP35" s="551">
        <v>51.376007080078125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83.42327880859375</v>
      </c>
      <c r="F36" s="553"/>
      <c r="G36" s="553"/>
      <c r="H36" s="553"/>
      <c r="I36" s="553">
        <v>44.007049560546875</v>
      </c>
      <c r="J36" s="553"/>
      <c r="K36" s="508">
        <v>137.48979187011719</v>
      </c>
      <c r="L36" s="508"/>
      <c r="M36" s="508"/>
      <c r="N36" s="508">
        <v>134.93208312988281</v>
      </c>
      <c r="O36" s="508"/>
      <c r="P36" s="508"/>
      <c r="Q36" s="508"/>
      <c r="R36" s="508"/>
      <c r="S36" s="508"/>
      <c r="T36" s="3">
        <v>2.557708740234375</v>
      </c>
      <c r="U36" s="508">
        <v>5.5364384651184082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16.181499481201172</v>
      </c>
      <c r="AF36" s="551"/>
      <c r="AG36" s="551"/>
      <c r="AH36" s="551">
        <v>16.181499481201172</v>
      </c>
      <c r="AI36" s="551"/>
      <c r="AJ36" s="551"/>
      <c r="AK36" s="5">
        <v>0.94030693485260008</v>
      </c>
      <c r="AL36" s="508">
        <v>24</v>
      </c>
      <c r="AM36" s="508"/>
      <c r="AN36" s="508"/>
      <c r="AO36" s="508"/>
      <c r="AP36" s="551">
        <v>43.238010406494141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95.16778564453125</v>
      </c>
      <c r="F37" s="553"/>
      <c r="G37" s="553"/>
      <c r="H37" s="553"/>
      <c r="I37" s="553">
        <v>44.386157989501953</v>
      </c>
      <c r="J37" s="553"/>
      <c r="K37" s="508">
        <v>110.19400787353516</v>
      </c>
      <c r="L37" s="508"/>
      <c r="M37" s="508"/>
      <c r="N37" s="508">
        <v>107.93131256103516</v>
      </c>
      <c r="O37" s="508"/>
      <c r="P37" s="508"/>
      <c r="Q37" s="508"/>
      <c r="R37" s="508"/>
      <c r="S37" s="508"/>
      <c r="T37" s="3">
        <v>2.2626953125</v>
      </c>
      <c r="U37" s="508">
        <v>5.7094407081604004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14.844497680664063</v>
      </c>
      <c r="AF37" s="551"/>
      <c r="AG37" s="551"/>
      <c r="AH37" s="551">
        <v>14.844497680664063</v>
      </c>
      <c r="AI37" s="551"/>
      <c r="AJ37" s="551"/>
      <c r="AK37" s="5">
        <v>0.86261376022338865</v>
      </c>
      <c r="AL37" s="508">
        <v>24</v>
      </c>
      <c r="AM37" s="508"/>
      <c r="AN37" s="508"/>
      <c r="AO37" s="508"/>
      <c r="AP37" s="551">
        <v>40.468002319335938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90.470298767089844</v>
      </c>
      <c r="F38" s="553"/>
      <c r="G38" s="553"/>
      <c r="H38" s="553"/>
      <c r="I38" s="553">
        <v>42.875030517578125</v>
      </c>
      <c r="J38" s="553"/>
      <c r="K38" s="508">
        <v>108.0164794921875</v>
      </c>
      <c r="L38" s="508"/>
      <c r="M38" s="508"/>
      <c r="N38" s="508">
        <v>105.91857147216797</v>
      </c>
      <c r="O38" s="508"/>
      <c r="P38" s="508"/>
      <c r="Q38" s="508"/>
      <c r="R38" s="508"/>
      <c r="S38" s="508"/>
      <c r="T38" s="3">
        <v>2.0979080200195312</v>
      </c>
      <c r="U38" s="508">
        <v>5.240598201751709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14.876999855041504</v>
      </c>
      <c r="AF38" s="551"/>
      <c r="AG38" s="551"/>
      <c r="AH38" s="551">
        <v>14.876999855041504</v>
      </c>
      <c r="AI38" s="551"/>
      <c r="AJ38" s="551"/>
      <c r="AK38" s="5">
        <v>0.86450246157646182</v>
      </c>
      <c r="AL38" s="508">
        <v>24</v>
      </c>
      <c r="AM38" s="508"/>
      <c r="AN38" s="508"/>
      <c r="AO38" s="508"/>
      <c r="AP38" s="551">
        <v>39.442001342773438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100.17560577392578</v>
      </c>
      <c r="F39" s="553"/>
      <c r="G39" s="553"/>
      <c r="H39" s="553"/>
      <c r="I39" s="553">
        <v>50.0328369140625</v>
      </c>
      <c r="J39" s="553"/>
      <c r="K39" s="508">
        <v>142.50148010253906</v>
      </c>
      <c r="L39" s="508"/>
      <c r="M39" s="508"/>
      <c r="N39" s="508">
        <v>139.68980407714844</v>
      </c>
      <c r="O39" s="508"/>
      <c r="P39" s="508"/>
      <c r="Q39" s="508"/>
      <c r="R39" s="508"/>
      <c r="S39" s="508"/>
      <c r="T39" s="3">
        <v>2.811676025390625</v>
      </c>
      <c r="U39" s="508">
        <v>7.3068628311157227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15.353999137878418</v>
      </c>
      <c r="AF39" s="551"/>
      <c r="AG39" s="551"/>
      <c r="AH39" s="551">
        <v>15.353999137878418</v>
      </c>
      <c r="AI39" s="551"/>
      <c r="AJ39" s="551"/>
      <c r="AK39" s="5">
        <v>0.8922208899021149</v>
      </c>
      <c r="AL39" s="508">
        <v>24</v>
      </c>
      <c r="AM39" s="508"/>
      <c r="AN39" s="508"/>
      <c r="AO39" s="508"/>
      <c r="AP39" s="551">
        <v>40.451004028320312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100.79019927978516</v>
      </c>
      <c r="F40" s="553"/>
      <c r="G40" s="553"/>
      <c r="H40" s="553"/>
      <c r="I40" s="553">
        <v>52.236251831054688</v>
      </c>
      <c r="J40" s="553"/>
      <c r="K40" s="508">
        <v>157.89080810546875</v>
      </c>
      <c r="L40" s="508"/>
      <c r="M40" s="508"/>
      <c r="N40" s="508">
        <v>154.51492309570312</v>
      </c>
      <c r="O40" s="508"/>
      <c r="P40" s="508"/>
      <c r="Q40" s="508"/>
      <c r="R40" s="508"/>
      <c r="S40" s="508"/>
      <c r="T40" s="3">
        <v>3.375885009765625</v>
      </c>
      <c r="U40" s="508">
        <v>7.8666095733642578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15.572498321533203</v>
      </c>
      <c r="AF40" s="551"/>
      <c r="AG40" s="551"/>
      <c r="AH40" s="551">
        <v>15.572498321533203</v>
      </c>
      <c r="AI40" s="551"/>
      <c r="AJ40" s="551"/>
      <c r="AK40" s="5">
        <v>0.90491787746429442</v>
      </c>
      <c r="AL40" s="508">
        <v>24</v>
      </c>
      <c r="AM40" s="508"/>
      <c r="AN40" s="508"/>
      <c r="AO40" s="508"/>
      <c r="AP40" s="551">
        <v>42.321006774902344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102.113525390625</v>
      </c>
      <c r="F41" s="553"/>
      <c r="G41" s="553"/>
      <c r="H41" s="553"/>
      <c r="I41" s="553">
        <v>51.927280426025391</v>
      </c>
      <c r="J41" s="553"/>
      <c r="K41" s="508">
        <v>161.25846862792969</v>
      </c>
      <c r="L41" s="508"/>
      <c r="M41" s="508"/>
      <c r="N41" s="508">
        <v>157.59434509277344</v>
      </c>
      <c r="O41" s="508"/>
      <c r="P41" s="508"/>
      <c r="Q41" s="508"/>
      <c r="R41" s="508"/>
      <c r="S41" s="508"/>
      <c r="T41" s="3">
        <v>3.66412353515625</v>
      </c>
      <c r="U41" s="508">
        <v>8.3089494705200195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18.112499237060547</v>
      </c>
      <c r="AF41" s="551"/>
      <c r="AG41" s="551"/>
      <c r="AH41" s="551">
        <v>18.112499237060547</v>
      </c>
      <c r="AI41" s="551"/>
      <c r="AJ41" s="551"/>
      <c r="AK41" s="5">
        <v>1.0525173306655884</v>
      </c>
      <c r="AL41" s="508">
        <v>24</v>
      </c>
      <c r="AM41" s="508"/>
      <c r="AN41" s="508"/>
      <c r="AO41" s="508"/>
      <c r="AP41" s="551">
        <v>48.885005950927734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102.72072601318359</v>
      </c>
      <c r="F42" s="553"/>
      <c r="G42" s="553"/>
      <c r="H42" s="553"/>
      <c r="I42" s="553">
        <v>51.853660583496094</v>
      </c>
      <c r="J42" s="553"/>
      <c r="K42" s="508">
        <v>160.64433288574219</v>
      </c>
      <c r="L42" s="508"/>
      <c r="M42" s="508"/>
      <c r="N42" s="508">
        <v>156.92106628417969</v>
      </c>
      <c r="O42" s="508"/>
      <c r="P42" s="508"/>
      <c r="Q42" s="508"/>
      <c r="R42" s="508"/>
      <c r="S42" s="508"/>
      <c r="T42" s="3">
        <v>3.7232666015625</v>
      </c>
      <c r="U42" s="508">
        <v>8.391047477722168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20.647499084472656</v>
      </c>
      <c r="AF42" s="551"/>
      <c r="AG42" s="551"/>
      <c r="AH42" s="551">
        <v>20.647499084472656</v>
      </c>
      <c r="AI42" s="551"/>
      <c r="AJ42" s="551"/>
      <c r="AK42" s="5">
        <v>1.199826171798706</v>
      </c>
      <c r="AL42" s="508">
        <v>24</v>
      </c>
      <c r="AM42" s="508"/>
      <c r="AN42" s="508"/>
      <c r="AO42" s="508"/>
      <c r="AP42" s="551">
        <v>51.582015991210938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101.88800811767578</v>
      </c>
      <c r="F43" s="553"/>
      <c r="G43" s="553"/>
      <c r="H43" s="553"/>
      <c r="I43" s="553">
        <v>52.605503082275391</v>
      </c>
      <c r="J43" s="553"/>
      <c r="K43" s="508">
        <v>160.55752563476562</v>
      </c>
      <c r="L43" s="508"/>
      <c r="M43" s="508"/>
      <c r="N43" s="508">
        <v>156.86576843261719</v>
      </c>
      <c r="O43" s="508"/>
      <c r="P43" s="508"/>
      <c r="Q43" s="508"/>
      <c r="R43" s="508"/>
      <c r="S43" s="508"/>
      <c r="T43" s="3">
        <v>3.6917572021484375</v>
      </c>
      <c r="U43" s="508">
        <v>8.1323328018188477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16.250499725341797</v>
      </c>
      <c r="AF43" s="551"/>
      <c r="AG43" s="551"/>
      <c r="AH43" s="551">
        <v>16.250499725341797</v>
      </c>
      <c r="AI43" s="551"/>
      <c r="AJ43" s="551"/>
      <c r="AK43" s="5">
        <v>0.94431653903961188</v>
      </c>
      <c r="AL43" s="508">
        <v>24</v>
      </c>
      <c r="AM43" s="508"/>
      <c r="AN43" s="508"/>
      <c r="AO43" s="508"/>
      <c r="AP43" s="551">
        <v>40.698009490966797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101.17683410644531</v>
      </c>
      <c r="F44" s="553"/>
      <c r="G44" s="553"/>
      <c r="H44" s="553"/>
      <c r="I44" s="553">
        <v>52.056583404541016</v>
      </c>
      <c r="J44" s="553"/>
      <c r="K44" s="508">
        <v>158.41435241699219</v>
      </c>
      <c r="L44" s="508"/>
      <c r="M44" s="508"/>
      <c r="N44" s="508">
        <v>154.7200927734375</v>
      </c>
      <c r="O44" s="508"/>
      <c r="P44" s="508"/>
      <c r="Q44" s="508"/>
      <c r="R44" s="508"/>
      <c r="S44" s="508"/>
      <c r="T44" s="3">
        <v>3.6942596435546875</v>
      </c>
      <c r="U44" s="508">
        <v>7.9980745315551758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16.216999053955078</v>
      </c>
      <c r="AF44" s="551"/>
      <c r="AG44" s="551"/>
      <c r="AH44" s="551">
        <v>16.216999053955078</v>
      </c>
      <c r="AI44" s="551"/>
      <c r="AJ44" s="551"/>
      <c r="AK44" s="5">
        <v>0.94236981502532957</v>
      </c>
      <c r="AL44" s="508">
        <v>24</v>
      </c>
      <c r="AM44" s="508"/>
      <c r="AN44" s="508"/>
      <c r="AO44" s="508"/>
      <c r="AP44" s="551">
        <v>39.941005706787109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101.20880126953125</v>
      </c>
      <c r="F45" s="553"/>
      <c r="G45" s="553"/>
      <c r="H45" s="553"/>
      <c r="I45" s="553">
        <v>51.750045776367188</v>
      </c>
      <c r="J45" s="553"/>
      <c r="K45" s="508">
        <v>160.65058898925781</v>
      </c>
      <c r="L45" s="508"/>
      <c r="M45" s="508"/>
      <c r="N45" s="508">
        <v>156.83688354492187</v>
      </c>
      <c r="O45" s="508"/>
      <c r="P45" s="508"/>
      <c r="Q45" s="508"/>
      <c r="R45" s="508"/>
      <c r="S45" s="508"/>
      <c r="T45" s="3">
        <v>3.8137054443359375</v>
      </c>
      <c r="U45" s="508">
        <v>8.1676883697509766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16.873998641967773</v>
      </c>
      <c r="AF45" s="551"/>
      <c r="AG45" s="551"/>
      <c r="AH45" s="551">
        <v>16.873998641967773</v>
      </c>
      <c r="AI45" s="551"/>
      <c r="AJ45" s="551"/>
      <c r="AK45" s="5">
        <v>0.98054806108474735</v>
      </c>
      <c r="AL45" s="508">
        <v>24</v>
      </c>
      <c r="AM45" s="508"/>
      <c r="AN45" s="508"/>
      <c r="AO45" s="508"/>
      <c r="AP45" s="551">
        <v>40.321006774902344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101.31962585449219</v>
      </c>
      <c r="F46" s="553"/>
      <c r="G46" s="553"/>
      <c r="H46" s="553"/>
      <c r="I46" s="553">
        <v>50.171234130859375</v>
      </c>
      <c r="J46" s="553"/>
      <c r="K46" s="508">
        <v>140.15647888183594</v>
      </c>
      <c r="L46" s="508"/>
      <c r="M46" s="508"/>
      <c r="N46" s="508">
        <v>136.81843566894531</v>
      </c>
      <c r="O46" s="508"/>
      <c r="P46" s="508"/>
      <c r="Q46" s="508"/>
      <c r="R46" s="508"/>
      <c r="S46" s="508"/>
      <c r="T46" s="3">
        <v>3.338043212890625</v>
      </c>
      <c r="U46" s="508">
        <v>7.3587131500244141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15.379499435424805</v>
      </c>
      <c r="AF46" s="551"/>
      <c r="AG46" s="551"/>
      <c r="AH46" s="551">
        <v>15.379499435424805</v>
      </c>
      <c r="AI46" s="551"/>
      <c r="AJ46" s="551"/>
      <c r="AK46" s="5">
        <v>0.89370271219253539</v>
      </c>
      <c r="AL46" s="508">
        <v>24</v>
      </c>
      <c r="AM46" s="508"/>
      <c r="AN46" s="508"/>
      <c r="AO46" s="508"/>
      <c r="AP46" s="551">
        <v>37.853012084960937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101.01756286621094</v>
      </c>
      <c r="F47" s="553"/>
      <c r="G47" s="553"/>
      <c r="H47" s="553"/>
      <c r="I47" s="553">
        <v>48.799346923828125</v>
      </c>
      <c r="J47" s="553"/>
      <c r="K47" s="508">
        <v>134.07083129882812</v>
      </c>
      <c r="L47" s="508"/>
      <c r="M47" s="508"/>
      <c r="N47" s="508">
        <v>130.80155944824219</v>
      </c>
      <c r="O47" s="508"/>
      <c r="P47" s="508"/>
      <c r="Q47" s="508"/>
      <c r="R47" s="508"/>
      <c r="S47" s="508"/>
      <c r="T47" s="3">
        <v>3.2692718505859375</v>
      </c>
      <c r="U47" s="508">
        <v>7.1805853843688965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15.028498649597168</v>
      </c>
      <c r="AF47" s="551"/>
      <c r="AG47" s="551"/>
      <c r="AH47" s="551">
        <v>15.028498649597168</v>
      </c>
      <c r="AI47" s="551"/>
      <c r="AJ47" s="551"/>
      <c r="AK47" s="5">
        <v>0.87330605652809146</v>
      </c>
      <c r="AL47" s="508">
        <v>24</v>
      </c>
      <c r="AM47" s="508"/>
      <c r="AN47" s="508"/>
      <c r="AO47" s="508"/>
      <c r="AP47" s="551">
        <v>39.11700439453125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101.63064575195312</v>
      </c>
      <c r="F48" s="553"/>
      <c r="G48" s="553"/>
      <c r="H48" s="553"/>
      <c r="I48" s="553">
        <v>46.56866455078125</v>
      </c>
      <c r="J48" s="553"/>
      <c r="K48" s="508">
        <v>125.63771820068359</v>
      </c>
      <c r="L48" s="508"/>
      <c r="M48" s="508"/>
      <c r="N48" s="508">
        <v>122.67232513427734</v>
      </c>
      <c r="O48" s="508"/>
      <c r="P48" s="508"/>
      <c r="Q48" s="508"/>
      <c r="R48" s="508"/>
      <c r="S48" s="508"/>
      <c r="T48" s="3">
        <v>2.96539306640625</v>
      </c>
      <c r="U48" s="508">
        <v>7.0761771202087402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19.871500015258789</v>
      </c>
      <c r="AF48" s="551"/>
      <c r="AG48" s="551"/>
      <c r="AH48" s="551">
        <v>19.871500015258789</v>
      </c>
      <c r="AI48" s="551"/>
      <c r="AJ48" s="551"/>
      <c r="AK48" s="5">
        <v>1.1547328658866882</v>
      </c>
      <c r="AL48" s="508">
        <v>24</v>
      </c>
      <c r="AM48" s="508"/>
      <c r="AN48" s="508"/>
      <c r="AO48" s="508"/>
      <c r="AP48" s="551">
        <v>51.510009765625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101.38944244384766</v>
      </c>
      <c r="F49" s="553"/>
      <c r="G49" s="553"/>
      <c r="H49" s="553"/>
      <c r="I49" s="553">
        <v>49.311519622802734</v>
      </c>
      <c r="J49" s="553"/>
      <c r="K49" s="508">
        <v>150.63093566894531</v>
      </c>
      <c r="L49" s="508"/>
      <c r="M49" s="508"/>
      <c r="N49" s="508">
        <v>147.01876831054687</v>
      </c>
      <c r="O49" s="508"/>
      <c r="P49" s="508"/>
      <c r="Q49" s="508"/>
      <c r="R49" s="508"/>
      <c r="S49" s="508"/>
      <c r="T49" s="3">
        <v>3.6121673583984375</v>
      </c>
      <c r="U49" s="508">
        <v>8.0458145141601562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21.801998138427734</v>
      </c>
      <c r="AF49" s="551"/>
      <c r="AG49" s="551"/>
      <c r="AH49" s="551">
        <v>21.801998138427734</v>
      </c>
      <c r="AI49" s="551"/>
      <c r="AJ49" s="551"/>
      <c r="AK49" s="5">
        <v>1.2669141118240357</v>
      </c>
      <c r="AL49" s="508">
        <v>24</v>
      </c>
      <c r="AM49" s="508"/>
      <c r="AN49" s="508"/>
      <c r="AO49" s="508"/>
      <c r="AP49" s="551">
        <v>53.216007232666016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100.68846130371094</v>
      </c>
      <c r="F50" s="553"/>
      <c r="G50" s="553"/>
      <c r="H50" s="553"/>
      <c r="I50" s="553">
        <v>52.032058715820313</v>
      </c>
      <c r="J50" s="553"/>
      <c r="K50" s="508">
        <v>158.56414794921875</v>
      </c>
      <c r="L50" s="508"/>
      <c r="M50" s="508"/>
      <c r="N50" s="508">
        <v>154.99388122558594</v>
      </c>
      <c r="O50" s="508"/>
      <c r="P50" s="508"/>
      <c r="Q50" s="508"/>
      <c r="R50" s="508"/>
      <c r="S50" s="508"/>
      <c r="T50" s="3">
        <v>3.5702667236328125</v>
      </c>
      <c r="U50" s="508">
        <v>7.9251260757446289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16.092998504638672</v>
      </c>
      <c r="AF50" s="551"/>
      <c r="AG50" s="551"/>
      <c r="AH50" s="551">
        <v>16.092998504638672</v>
      </c>
      <c r="AI50" s="551"/>
      <c r="AJ50" s="551"/>
      <c r="AK50" s="5">
        <v>0.9351641431045532</v>
      </c>
      <c r="AL50" s="508">
        <v>24</v>
      </c>
      <c r="AM50" s="508"/>
      <c r="AN50" s="508"/>
      <c r="AO50" s="508"/>
      <c r="AP50" s="551">
        <v>40.436004638671875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100.98102569580078</v>
      </c>
      <c r="F51" s="553"/>
      <c r="G51" s="553"/>
      <c r="H51" s="553"/>
      <c r="I51" s="553">
        <v>49.205711364746094</v>
      </c>
      <c r="J51" s="553"/>
      <c r="K51" s="508">
        <v>133.30622863769531</v>
      </c>
      <c r="L51" s="508"/>
      <c r="M51" s="508"/>
      <c r="N51" s="508">
        <v>130.275390625</v>
      </c>
      <c r="O51" s="508"/>
      <c r="P51" s="508"/>
      <c r="Q51" s="508"/>
      <c r="R51" s="508"/>
      <c r="S51" s="508"/>
      <c r="T51" s="3">
        <v>3.0308380126953125</v>
      </c>
      <c r="U51" s="508">
        <v>7.0726156234741211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15.79749870300293</v>
      </c>
      <c r="AF51" s="551"/>
      <c r="AG51" s="551"/>
      <c r="AH51" s="551">
        <v>15.79749870300293</v>
      </c>
      <c r="AI51" s="551"/>
      <c r="AJ51" s="551"/>
      <c r="AK51" s="5">
        <v>0.91799264963150029</v>
      </c>
      <c r="AL51" s="508">
        <v>24</v>
      </c>
      <c r="AM51" s="508"/>
      <c r="AN51" s="508"/>
      <c r="AO51" s="508"/>
      <c r="AP51" s="551">
        <v>39.600006103515625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74.245826721191406</v>
      </c>
      <c r="F52" s="553"/>
      <c r="G52" s="553"/>
      <c r="H52" s="553"/>
      <c r="I52" s="553">
        <v>40.163406372070313</v>
      </c>
      <c r="J52" s="553"/>
      <c r="K52" s="508">
        <v>124.00697326660156</v>
      </c>
      <c r="L52" s="508"/>
      <c r="M52" s="508"/>
      <c r="N52" s="508">
        <v>121.38993072509766</v>
      </c>
      <c r="O52" s="508"/>
      <c r="P52" s="508"/>
      <c r="Q52" s="508"/>
      <c r="R52" s="508"/>
      <c r="S52" s="508"/>
      <c r="T52" s="3">
        <v>2.6170425415039062</v>
      </c>
      <c r="U52" s="508">
        <v>4.3092713356018066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17.058000564575195</v>
      </c>
      <c r="AF52" s="551"/>
      <c r="AG52" s="551"/>
      <c r="AH52" s="551">
        <v>17.058000564575195</v>
      </c>
      <c r="AI52" s="551"/>
      <c r="AJ52" s="551"/>
      <c r="AK52" s="5">
        <v>0.99124041280746467</v>
      </c>
      <c r="AL52" s="508">
        <v>24</v>
      </c>
      <c r="AM52" s="508"/>
      <c r="AN52" s="508"/>
      <c r="AO52" s="508"/>
      <c r="AP52" s="551">
        <v>40.032005310058594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77.265571594238281</v>
      </c>
      <c r="F53" s="553"/>
      <c r="G53" s="553"/>
      <c r="H53" s="553"/>
      <c r="I53" s="553">
        <v>48.154197692871094</v>
      </c>
      <c r="J53" s="553"/>
      <c r="K53" s="508">
        <v>171.67959594726562</v>
      </c>
      <c r="L53" s="508"/>
      <c r="M53" s="508"/>
      <c r="N53" s="508">
        <v>168.29104614257812</v>
      </c>
      <c r="O53" s="508"/>
      <c r="P53" s="508"/>
      <c r="Q53" s="508"/>
      <c r="R53" s="508"/>
      <c r="S53" s="508"/>
      <c r="T53" s="3">
        <v>3.3885498046875</v>
      </c>
      <c r="U53" s="508">
        <v>5.1698107719421387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15.651498794555664</v>
      </c>
      <c r="AF53" s="551"/>
      <c r="AG53" s="551"/>
      <c r="AH53" s="551">
        <v>15.651498794555664</v>
      </c>
      <c r="AI53" s="551"/>
      <c r="AJ53" s="551"/>
      <c r="AK53" s="5">
        <v>0.90950859495162972</v>
      </c>
      <c r="AL53" s="508">
        <v>24</v>
      </c>
      <c r="AM53" s="508"/>
      <c r="AN53" s="508"/>
      <c r="AO53" s="508"/>
      <c r="AP53" s="551">
        <v>41.183006286621094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88.770130411783853</v>
      </c>
      <c r="F54" s="552"/>
      <c r="G54" s="552"/>
      <c r="H54" s="552"/>
      <c r="I54" s="552">
        <v>46.443223063151045</v>
      </c>
      <c r="J54" s="552"/>
      <c r="K54" s="501">
        <v>4197.1173629760769</v>
      </c>
      <c r="L54" s="501"/>
      <c r="M54" s="501"/>
      <c r="N54" s="501">
        <v>4110.873992919921</v>
      </c>
      <c r="O54" s="501"/>
      <c r="P54" s="501"/>
      <c r="Q54" s="501"/>
      <c r="R54" s="501"/>
      <c r="S54" s="501"/>
      <c r="T54" s="4">
        <v>86.243370056152344</v>
      </c>
      <c r="U54" s="501">
        <v>182.57991872727871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492.30803126096703</v>
      </c>
      <c r="AF54" s="501"/>
      <c r="AG54" s="501"/>
      <c r="AH54" s="501">
        <v>492.30803126096703</v>
      </c>
      <c r="AI54" s="501"/>
      <c r="AJ54" s="501"/>
      <c r="AK54" s="4">
        <v>28.608016361103065</v>
      </c>
      <c r="AL54" s="500">
        <v>720</v>
      </c>
      <c r="AM54" s="500"/>
      <c r="AN54" s="500"/>
      <c r="AO54" s="500"/>
      <c r="AP54" s="501">
        <v>1297.1702194213863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198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78898.926583766937</v>
      </c>
      <c r="G60" s="484"/>
      <c r="H60" s="484"/>
      <c r="I60" s="484"/>
      <c r="J60" s="484"/>
      <c r="K60" s="484"/>
      <c r="L60" s="484">
        <v>53536.999292850494</v>
      </c>
      <c r="M60" s="484"/>
      <c r="N60" s="484"/>
      <c r="O60" s="484"/>
      <c r="P60" s="484">
        <v>3105.1084790974855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5882.1951366662979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19952.16076862812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74701.809113025665</v>
      </c>
      <c r="G61" s="484"/>
      <c r="H61" s="484"/>
      <c r="I61" s="484"/>
      <c r="J61" s="484"/>
      <c r="K61" s="484"/>
      <c r="L61" s="484">
        <v>49426.124562263489</v>
      </c>
      <c r="M61" s="484"/>
      <c r="N61" s="484"/>
      <c r="O61" s="484"/>
      <c r="P61" s="484">
        <v>2922.5285603702068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5389.8871054053307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18654.990721702576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4197.117470741272</v>
      </c>
      <c r="G62" s="484"/>
      <c r="H62" s="484"/>
      <c r="I62" s="484"/>
      <c r="J62" s="484"/>
      <c r="K62" s="484"/>
      <c r="L62" s="484">
        <v>4110.8747305870056</v>
      </c>
      <c r="M62" s="484"/>
      <c r="N62" s="484"/>
      <c r="O62" s="484"/>
      <c r="P62" s="484">
        <v>182.57991872727871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492.30803126096703</v>
      </c>
      <c r="AG62" s="484"/>
      <c r="AH62" s="484"/>
      <c r="AI62" s="484">
        <v>28.608016361103065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1297.1700469255447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182.57991872727871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28.6080196965748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153.97189903070387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492.30803126096703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1297.1700469255447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40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192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45474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193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194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192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85.393455505371094</v>
      </c>
      <c r="F24" s="553"/>
      <c r="G24" s="553"/>
      <c r="H24" s="553"/>
      <c r="I24" s="553">
        <v>50.080127716064453</v>
      </c>
      <c r="J24" s="553"/>
      <c r="K24" s="508">
        <v>240.22760009765625</v>
      </c>
      <c r="L24" s="508"/>
      <c r="M24" s="508"/>
      <c r="N24" s="508">
        <v>181.4810791015625</v>
      </c>
      <c r="O24" s="508"/>
      <c r="P24" s="508"/>
      <c r="Q24" s="508"/>
      <c r="R24" s="508"/>
      <c r="S24" s="508"/>
      <c r="T24" s="3">
        <v>58.74652099609375</v>
      </c>
      <c r="U24" s="508">
        <v>8.508758544921875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19.067501068115234</v>
      </c>
      <c r="AF24" s="551"/>
      <c r="AG24" s="551"/>
      <c r="AH24" s="551">
        <v>19.067501068115234</v>
      </c>
      <c r="AI24" s="551"/>
      <c r="AJ24" s="551"/>
      <c r="AK24" s="5">
        <v>1.1080124870681762</v>
      </c>
      <c r="AL24" s="508">
        <v>24</v>
      </c>
      <c r="AM24" s="508"/>
      <c r="AN24" s="508"/>
      <c r="AO24" s="508"/>
      <c r="AP24" s="551">
        <v>58.118007659912109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81.21563720703125</v>
      </c>
      <c r="F25" s="553"/>
      <c r="G25" s="553"/>
      <c r="H25" s="553"/>
      <c r="I25" s="553">
        <v>47.071887969970703</v>
      </c>
      <c r="J25" s="553"/>
      <c r="K25" s="508">
        <v>206.87249755859375</v>
      </c>
      <c r="L25" s="508"/>
      <c r="M25" s="508"/>
      <c r="N25" s="508">
        <v>182.9788818359375</v>
      </c>
      <c r="O25" s="508"/>
      <c r="P25" s="508"/>
      <c r="Q25" s="508"/>
      <c r="R25" s="508"/>
      <c r="S25" s="508"/>
      <c r="T25" s="3">
        <v>23.89361572265625</v>
      </c>
      <c r="U25" s="508">
        <v>7.0576925277709961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17.604501724243164</v>
      </c>
      <c r="AF25" s="551"/>
      <c r="AG25" s="551"/>
      <c r="AH25" s="551">
        <v>17.604501724243164</v>
      </c>
      <c r="AI25" s="551"/>
      <c r="AJ25" s="551"/>
      <c r="AK25" s="5">
        <v>1.0229975951957704</v>
      </c>
      <c r="AL25" s="508">
        <v>24</v>
      </c>
      <c r="AM25" s="508"/>
      <c r="AN25" s="508"/>
      <c r="AO25" s="508"/>
      <c r="AP25" s="551">
        <v>54.290000915527344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70.050857543945313</v>
      </c>
      <c r="F26" s="553"/>
      <c r="G26" s="553"/>
      <c r="H26" s="553"/>
      <c r="I26" s="553">
        <v>46.528579711914062</v>
      </c>
      <c r="J26" s="553"/>
      <c r="K26" s="508">
        <v>244.66868591308594</v>
      </c>
      <c r="L26" s="508"/>
      <c r="M26" s="508"/>
      <c r="N26" s="508">
        <v>245.89712524414062</v>
      </c>
      <c r="O26" s="508"/>
      <c r="P26" s="508"/>
      <c r="Q26" s="508"/>
      <c r="R26" s="508"/>
      <c r="S26" s="508"/>
      <c r="T26" s="3">
        <v>-1.2284393310546875</v>
      </c>
      <c r="U26" s="508">
        <v>5.7724189758300781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18.569499969482422</v>
      </c>
      <c r="AF26" s="551"/>
      <c r="AG26" s="551"/>
      <c r="AH26" s="551">
        <v>18.569499969482422</v>
      </c>
      <c r="AI26" s="551"/>
      <c r="AJ26" s="551"/>
      <c r="AK26" s="5">
        <v>1.0790736432266235</v>
      </c>
      <c r="AL26" s="508">
        <v>24</v>
      </c>
      <c r="AM26" s="508"/>
      <c r="AN26" s="508"/>
      <c r="AO26" s="508"/>
      <c r="AP26" s="551">
        <v>54.785995483398438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72.010154724121094</v>
      </c>
      <c r="F27" s="553"/>
      <c r="G27" s="553"/>
      <c r="H27" s="553"/>
      <c r="I27" s="553">
        <v>46.36627197265625</v>
      </c>
      <c r="J27" s="553"/>
      <c r="K27" s="508">
        <v>243.40950012207031</v>
      </c>
      <c r="L27" s="508"/>
      <c r="M27" s="508"/>
      <c r="N27" s="508">
        <v>244.27033996582031</v>
      </c>
      <c r="O27" s="508"/>
      <c r="P27" s="508"/>
      <c r="Q27" s="508"/>
      <c r="R27" s="508"/>
      <c r="S27" s="508"/>
      <c r="T27" s="3">
        <v>-0.86083984375</v>
      </c>
      <c r="U27" s="508">
        <v>6.2595076560974121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23.008501052856445</v>
      </c>
      <c r="AF27" s="551"/>
      <c r="AG27" s="551"/>
      <c r="AH27" s="551">
        <v>23.008501052856445</v>
      </c>
      <c r="AI27" s="551"/>
      <c r="AJ27" s="551"/>
      <c r="AK27" s="5">
        <v>1.337023996181488</v>
      </c>
      <c r="AL27" s="508">
        <v>24</v>
      </c>
      <c r="AM27" s="508"/>
      <c r="AN27" s="508"/>
      <c r="AO27" s="508"/>
      <c r="AP27" s="551">
        <v>66.19000244140625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76.104408264160156</v>
      </c>
      <c r="F28" s="553"/>
      <c r="G28" s="553"/>
      <c r="H28" s="553"/>
      <c r="I28" s="553">
        <v>46.296875</v>
      </c>
      <c r="J28" s="553"/>
      <c r="K28" s="508">
        <v>223.29034423828125</v>
      </c>
      <c r="L28" s="508"/>
      <c r="M28" s="508"/>
      <c r="N28" s="508">
        <v>223.63768005371094</v>
      </c>
      <c r="O28" s="508"/>
      <c r="P28" s="508"/>
      <c r="Q28" s="508"/>
      <c r="R28" s="508"/>
      <c r="S28" s="508"/>
      <c r="T28" s="3">
        <v>-0.3473358154296875</v>
      </c>
      <c r="U28" s="508">
        <v>6.6730122566223145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23.788000106811523</v>
      </c>
      <c r="AF28" s="551"/>
      <c r="AG28" s="551"/>
      <c r="AH28" s="551">
        <v>23.788000106811523</v>
      </c>
      <c r="AI28" s="551"/>
      <c r="AJ28" s="551"/>
      <c r="AK28" s="5">
        <v>1.3823206862068176</v>
      </c>
      <c r="AL28" s="508">
        <v>24</v>
      </c>
      <c r="AM28" s="508"/>
      <c r="AN28" s="508"/>
      <c r="AO28" s="508"/>
      <c r="AP28" s="551">
        <v>70.144004821777344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76.668991088867188</v>
      </c>
      <c r="F29" s="553"/>
      <c r="G29" s="553"/>
      <c r="H29" s="553"/>
      <c r="I29" s="553">
        <v>46.586048126220703</v>
      </c>
      <c r="J29" s="553"/>
      <c r="K29" s="508">
        <v>207.29609680175781</v>
      </c>
      <c r="L29" s="508"/>
      <c r="M29" s="508"/>
      <c r="N29" s="508">
        <v>207.47328186035156</v>
      </c>
      <c r="O29" s="508"/>
      <c r="P29" s="508"/>
      <c r="Q29" s="508"/>
      <c r="R29" s="508"/>
      <c r="S29" s="508"/>
      <c r="T29" s="3">
        <v>-0.17718505859375</v>
      </c>
      <c r="U29" s="508">
        <v>6.2524442672729492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19.976003646850586</v>
      </c>
      <c r="AF29" s="551"/>
      <c r="AG29" s="551"/>
      <c r="AH29" s="551">
        <v>19.976003646850586</v>
      </c>
      <c r="AI29" s="551"/>
      <c r="AJ29" s="551"/>
      <c r="AK29" s="5">
        <v>1.1608055719184875</v>
      </c>
      <c r="AL29" s="508">
        <v>24</v>
      </c>
      <c r="AM29" s="508"/>
      <c r="AN29" s="508"/>
      <c r="AO29" s="508"/>
      <c r="AP29" s="551">
        <v>57.573001861572266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80.187843322753906</v>
      </c>
      <c r="F30" s="553"/>
      <c r="G30" s="553"/>
      <c r="H30" s="553"/>
      <c r="I30" s="553">
        <v>47.599189758300781</v>
      </c>
      <c r="J30" s="553"/>
      <c r="K30" s="508">
        <v>226.37167358398437</v>
      </c>
      <c r="L30" s="508"/>
      <c r="M30" s="508"/>
      <c r="N30" s="508">
        <v>226.36366271972656</v>
      </c>
      <c r="O30" s="508"/>
      <c r="P30" s="508"/>
      <c r="Q30" s="508"/>
      <c r="R30" s="508"/>
      <c r="S30" s="508"/>
      <c r="T30" s="3">
        <v>8.0108642578125E-3</v>
      </c>
      <c r="U30" s="508">
        <v>7.3963932991027832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20.940500259399414</v>
      </c>
      <c r="AF30" s="551"/>
      <c r="AG30" s="551"/>
      <c r="AH30" s="551">
        <v>20.940500259399414</v>
      </c>
      <c r="AI30" s="551"/>
      <c r="AJ30" s="551"/>
      <c r="AK30" s="5">
        <v>1.2168524700737</v>
      </c>
      <c r="AL30" s="508">
        <v>24</v>
      </c>
      <c r="AM30" s="508"/>
      <c r="AN30" s="508"/>
      <c r="AO30" s="508"/>
      <c r="AP30" s="551">
        <v>57.765007019042969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80.725540161132813</v>
      </c>
      <c r="F31" s="553"/>
      <c r="G31" s="553"/>
      <c r="H31" s="553"/>
      <c r="I31" s="553">
        <v>48.264331817626953</v>
      </c>
      <c r="J31" s="553"/>
      <c r="K31" s="508">
        <v>238.65003967285156</v>
      </c>
      <c r="L31" s="508"/>
      <c r="M31" s="508"/>
      <c r="N31" s="508">
        <v>238.39933776855469</v>
      </c>
      <c r="O31" s="508"/>
      <c r="P31" s="508"/>
      <c r="Q31" s="508"/>
      <c r="R31" s="508"/>
      <c r="S31" s="508"/>
      <c r="T31" s="3">
        <v>0.250701904296875</v>
      </c>
      <c r="U31" s="508">
        <v>7.7673768997192383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19.71550178527832</v>
      </c>
      <c r="AF31" s="551"/>
      <c r="AG31" s="551"/>
      <c r="AH31" s="551">
        <v>19.71550178527832</v>
      </c>
      <c r="AI31" s="551"/>
      <c r="AJ31" s="551"/>
      <c r="AK31" s="5">
        <v>1.1456678087425232</v>
      </c>
      <c r="AL31" s="508">
        <v>24</v>
      </c>
      <c r="AM31" s="508"/>
      <c r="AN31" s="508"/>
      <c r="AO31" s="508"/>
      <c r="AP31" s="551">
        <v>57.173004150390625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79.2215576171875</v>
      </c>
      <c r="F32" s="553"/>
      <c r="G32" s="553"/>
      <c r="H32" s="553"/>
      <c r="I32" s="553">
        <v>46.991245269775391</v>
      </c>
      <c r="J32" s="553"/>
      <c r="K32" s="508">
        <v>202.52479553222656</v>
      </c>
      <c r="L32" s="508"/>
      <c r="M32" s="508"/>
      <c r="N32" s="508">
        <v>202.2012939453125</v>
      </c>
      <c r="O32" s="508"/>
      <c r="P32" s="508"/>
      <c r="Q32" s="508"/>
      <c r="R32" s="508"/>
      <c r="S32" s="508"/>
      <c r="T32" s="3">
        <v>0.3235015869140625</v>
      </c>
      <c r="U32" s="508">
        <v>6.5441555976867676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19.558002471923828</v>
      </c>
      <c r="AF32" s="551"/>
      <c r="AG32" s="551"/>
      <c r="AH32" s="551">
        <v>19.558002471923828</v>
      </c>
      <c r="AI32" s="551"/>
      <c r="AJ32" s="551"/>
      <c r="AK32" s="5">
        <v>1.1365155236434936</v>
      </c>
      <c r="AL32" s="508">
        <v>24</v>
      </c>
      <c r="AM32" s="508"/>
      <c r="AN32" s="508"/>
      <c r="AO32" s="508"/>
      <c r="AP32" s="551">
        <v>56.337001800537109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72.775802612304688</v>
      </c>
      <c r="F33" s="553"/>
      <c r="G33" s="553"/>
      <c r="H33" s="553"/>
      <c r="I33" s="553">
        <v>45.716529846191406</v>
      </c>
      <c r="J33" s="553"/>
      <c r="K33" s="508">
        <v>210.43409729003906</v>
      </c>
      <c r="L33" s="508"/>
      <c r="M33" s="508"/>
      <c r="N33" s="508">
        <v>210.20571899414062</v>
      </c>
      <c r="O33" s="508"/>
      <c r="P33" s="508"/>
      <c r="Q33" s="508"/>
      <c r="R33" s="508"/>
      <c r="S33" s="508"/>
      <c r="T33" s="3">
        <v>0.2283782958984375</v>
      </c>
      <c r="U33" s="508">
        <v>5.7095150947570801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19.286500930786133</v>
      </c>
      <c r="AF33" s="551"/>
      <c r="AG33" s="551"/>
      <c r="AH33" s="551">
        <v>19.286500930786133</v>
      </c>
      <c r="AI33" s="551"/>
      <c r="AJ33" s="551"/>
      <c r="AK33" s="5">
        <v>1.1207385690879823</v>
      </c>
      <c r="AL33" s="508">
        <v>24</v>
      </c>
      <c r="AM33" s="508"/>
      <c r="AN33" s="508"/>
      <c r="AO33" s="508"/>
      <c r="AP33" s="551">
        <v>57.214000701904297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73.900131225585937</v>
      </c>
      <c r="F34" s="553"/>
      <c r="G34" s="553"/>
      <c r="H34" s="553"/>
      <c r="I34" s="553">
        <v>46.319850921630859</v>
      </c>
      <c r="J34" s="553"/>
      <c r="K34" s="508">
        <v>237.07286071777344</v>
      </c>
      <c r="L34" s="508"/>
      <c r="M34" s="508"/>
      <c r="N34" s="508">
        <v>236.7646484375</v>
      </c>
      <c r="O34" s="508"/>
      <c r="P34" s="508"/>
      <c r="Q34" s="508"/>
      <c r="R34" s="508"/>
      <c r="S34" s="508"/>
      <c r="T34" s="3">
        <v>0.3082122802734375</v>
      </c>
      <c r="U34" s="508">
        <v>6.5561375617980957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22.552499771118164</v>
      </c>
      <c r="AF34" s="551"/>
      <c r="AG34" s="551"/>
      <c r="AH34" s="551">
        <v>22.552499771118164</v>
      </c>
      <c r="AI34" s="551"/>
      <c r="AJ34" s="551"/>
      <c r="AK34" s="5">
        <v>1.3105257616996766</v>
      </c>
      <c r="AL34" s="508">
        <v>24</v>
      </c>
      <c r="AM34" s="508"/>
      <c r="AN34" s="508"/>
      <c r="AO34" s="508"/>
      <c r="AP34" s="551">
        <v>64.782005310058594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74.986213684082031</v>
      </c>
      <c r="F35" s="553"/>
      <c r="G35" s="553"/>
      <c r="H35" s="553"/>
      <c r="I35" s="553">
        <v>45.582374572753906</v>
      </c>
      <c r="J35" s="553"/>
      <c r="K35" s="508">
        <v>212.72972106933594</v>
      </c>
      <c r="L35" s="508"/>
      <c r="M35" s="508"/>
      <c r="N35" s="508">
        <v>212.3861083984375</v>
      </c>
      <c r="O35" s="508"/>
      <c r="P35" s="508"/>
      <c r="Q35" s="508"/>
      <c r="R35" s="508"/>
      <c r="S35" s="508"/>
      <c r="T35" s="3">
        <v>0.3436126708984375</v>
      </c>
      <c r="U35" s="508">
        <v>6.271094799041748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27.180501937866211</v>
      </c>
      <c r="AF35" s="551"/>
      <c r="AG35" s="551"/>
      <c r="AH35" s="551">
        <v>27.180501937866211</v>
      </c>
      <c r="AI35" s="551"/>
      <c r="AJ35" s="551"/>
      <c r="AK35" s="5">
        <v>1.5794589676094055</v>
      </c>
      <c r="AL35" s="508">
        <v>24</v>
      </c>
      <c r="AM35" s="508"/>
      <c r="AN35" s="508"/>
      <c r="AO35" s="508"/>
      <c r="AP35" s="551">
        <v>75.179000854492188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83.961807250976563</v>
      </c>
      <c r="F36" s="553"/>
      <c r="G36" s="553"/>
      <c r="H36" s="553"/>
      <c r="I36" s="553">
        <v>48.910202026367188</v>
      </c>
      <c r="J36" s="553"/>
      <c r="K36" s="508">
        <v>227.88172912597656</v>
      </c>
      <c r="L36" s="508"/>
      <c r="M36" s="508"/>
      <c r="N36" s="508">
        <v>227.2952880859375</v>
      </c>
      <c r="O36" s="508"/>
      <c r="P36" s="508"/>
      <c r="Q36" s="508"/>
      <c r="R36" s="508"/>
      <c r="S36" s="508"/>
      <c r="T36" s="3">
        <v>0.5864410400390625</v>
      </c>
      <c r="U36" s="508">
        <v>8.0097723007202148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20.250497817993164</v>
      </c>
      <c r="AF36" s="551"/>
      <c r="AG36" s="551"/>
      <c r="AH36" s="551">
        <v>20.250497817993164</v>
      </c>
      <c r="AI36" s="551"/>
      <c r="AJ36" s="551"/>
      <c r="AK36" s="5">
        <v>1.1767564282035827</v>
      </c>
      <c r="AL36" s="508">
        <v>24</v>
      </c>
      <c r="AM36" s="508"/>
      <c r="AN36" s="508"/>
      <c r="AO36" s="508"/>
      <c r="AP36" s="551">
        <v>57.76800537109375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94.615364074707031</v>
      </c>
      <c r="F37" s="553"/>
      <c r="G37" s="553"/>
      <c r="H37" s="553"/>
      <c r="I37" s="553">
        <v>49.423282623291016</v>
      </c>
      <c r="J37" s="553"/>
      <c r="K37" s="508">
        <v>184.07762145996094</v>
      </c>
      <c r="L37" s="508"/>
      <c r="M37" s="508"/>
      <c r="N37" s="508">
        <v>183.62466430664062</v>
      </c>
      <c r="O37" s="508"/>
      <c r="P37" s="508"/>
      <c r="Q37" s="508"/>
      <c r="R37" s="508"/>
      <c r="S37" s="508"/>
      <c r="T37" s="3">
        <v>0.4529571533203125</v>
      </c>
      <c r="U37" s="508">
        <v>8.3419628143310547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19.770002365112305</v>
      </c>
      <c r="AF37" s="551"/>
      <c r="AG37" s="551"/>
      <c r="AH37" s="551">
        <v>19.770002365112305</v>
      </c>
      <c r="AI37" s="551"/>
      <c r="AJ37" s="551"/>
      <c r="AK37" s="5">
        <v>1.1488348374366761</v>
      </c>
      <c r="AL37" s="508">
        <v>24</v>
      </c>
      <c r="AM37" s="508"/>
      <c r="AN37" s="508"/>
      <c r="AO37" s="508"/>
      <c r="AP37" s="551">
        <v>54.607002258300781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90.936447143554688</v>
      </c>
      <c r="F38" s="553"/>
      <c r="G38" s="553"/>
      <c r="H38" s="553"/>
      <c r="I38" s="553">
        <v>47.566520690917969</v>
      </c>
      <c r="J38" s="553"/>
      <c r="K38" s="508">
        <v>176.70602416992187</v>
      </c>
      <c r="L38" s="508"/>
      <c r="M38" s="508"/>
      <c r="N38" s="508">
        <v>176.40089416503906</v>
      </c>
      <c r="O38" s="508"/>
      <c r="P38" s="508"/>
      <c r="Q38" s="508"/>
      <c r="R38" s="508"/>
      <c r="S38" s="508"/>
      <c r="T38" s="3">
        <v>0.3051300048828125</v>
      </c>
      <c r="U38" s="508">
        <v>7.6836457252502441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20.900503158569336</v>
      </c>
      <c r="AF38" s="551"/>
      <c r="AG38" s="551"/>
      <c r="AH38" s="551">
        <v>20.900503158569336</v>
      </c>
      <c r="AI38" s="551"/>
      <c r="AJ38" s="551"/>
      <c r="AK38" s="5">
        <v>1.2145282385444642</v>
      </c>
      <c r="AL38" s="508">
        <v>24</v>
      </c>
      <c r="AM38" s="508"/>
      <c r="AN38" s="508"/>
      <c r="AO38" s="508"/>
      <c r="AP38" s="551">
        <v>55.488998413085937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100.04450988769531</v>
      </c>
      <c r="F39" s="553"/>
      <c r="G39" s="553"/>
      <c r="H39" s="553"/>
      <c r="I39" s="553">
        <v>53.869132995605469</v>
      </c>
      <c r="J39" s="553"/>
      <c r="K39" s="508">
        <v>229.94914245605469</v>
      </c>
      <c r="L39" s="508"/>
      <c r="M39" s="508"/>
      <c r="N39" s="508">
        <v>229.48484802246094</v>
      </c>
      <c r="O39" s="508"/>
      <c r="P39" s="508"/>
      <c r="Q39" s="508"/>
      <c r="R39" s="508"/>
      <c r="S39" s="508"/>
      <c r="T39" s="3">
        <v>0.46429443359375</v>
      </c>
      <c r="U39" s="508">
        <v>10.652508735656738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22.211000442504883</v>
      </c>
      <c r="AF39" s="551"/>
      <c r="AG39" s="551"/>
      <c r="AH39" s="551">
        <v>22.211000442504883</v>
      </c>
      <c r="AI39" s="551"/>
      <c r="AJ39" s="551"/>
      <c r="AK39" s="5">
        <v>1.2906812357139588</v>
      </c>
      <c r="AL39" s="508">
        <v>24</v>
      </c>
      <c r="AM39" s="508"/>
      <c r="AN39" s="508"/>
      <c r="AO39" s="508"/>
      <c r="AP39" s="551">
        <v>60.739002227783203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100.60723114013672</v>
      </c>
      <c r="F40" s="553"/>
      <c r="G40" s="553"/>
      <c r="H40" s="553"/>
      <c r="I40" s="553">
        <v>54.617881774902344</v>
      </c>
      <c r="J40" s="553"/>
      <c r="K40" s="508">
        <v>242.53263854980469</v>
      </c>
      <c r="L40" s="508"/>
      <c r="M40" s="508"/>
      <c r="N40" s="508">
        <v>242.01399230957031</v>
      </c>
      <c r="O40" s="508"/>
      <c r="P40" s="508"/>
      <c r="Q40" s="508"/>
      <c r="R40" s="508"/>
      <c r="S40" s="508"/>
      <c r="T40" s="3">
        <v>0.518646240234375</v>
      </c>
      <c r="U40" s="508">
        <v>11.191153526306152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22.600997924804688</v>
      </c>
      <c r="AF40" s="551"/>
      <c r="AG40" s="551"/>
      <c r="AH40" s="551">
        <v>22.600997924804688</v>
      </c>
      <c r="AI40" s="551"/>
      <c r="AJ40" s="551"/>
      <c r="AK40" s="5">
        <v>1.3133439894104004</v>
      </c>
      <c r="AL40" s="508">
        <v>24</v>
      </c>
      <c r="AM40" s="508"/>
      <c r="AN40" s="508"/>
      <c r="AO40" s="508"/>
      <c r="AP40" s="551">
        <v>63.898998260498047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101.96303558349609</v>
      </c>
      <c r="F41" s="553"/>
      <c r="G41" s="553"/>
      <c r="H41" s="553"/>
      <c r="I41" s="553">
        <v>54.732353210449219</v>
      </c>
      <c r="J41" s="553"/>
      <c r="K41" s="508">
        <v>242.57197570800781</v>
      </c>
      <c r="L41" s="508"/>
      <c r="M41" s="508"/>
      <c r="N41" s="508">
        <v>242.01606750488281</v>
      </c>
      <c r="O41" s="508"/>
      <c r="P41" s="508"/>
      <c r="Q41" s="508"/>
      <c r="R41" s="508"/>
      <c r="S41" s="508"/>
      <c r="T41" s="3">
        <v>0.555908203125</v>
      </c>
      <c r="U41" s="508">
        <v>11.495728492736816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22.727001190185547</v>
      </c>
      <c r="AF41" s="551"/>
      <c r="AG41" s="551"/>
      <c r="AH41" s="551">
        <v>22.727001190185547</v>
      </c>
      <c r="AI41" s="551"/>
      <c r="AJ41" s="551"/>
      <c r="AK41" s="5">
        <v>1.3206660391616822</v>
      </c>
      <c r="AL41" s="508">
        <v>24</v>
      </c>
      <c r="AM41" s="508"/>
      <c r="AN41" s="508"/>
      <c r="AO41" s="508"/>
      <c r="AP41" s="551">
        <v>68.463005065917969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102.52492523193359</v>
      </c>
      <c r="F42" s="553"/>
      <c r="G42" s="553"/>
      <c r="H42" s="553"/>
      <c r="I42" s="553">
        <v>54.720722198486328</v>
      </c>
      <c r="J42" s="553"/>
      <c r="K42" s="508">
        <v>243.09799194335938</v>
      </c>
      <c r="L42" s="508"/>
      <c r="M42" s="508"/>
      <c r="N42" s="508">
        <v>242.43031311035156</v>
      </c>
      <c r="O42" s="508"/>
      <c r="P42" s="508"/>
      <c r="Q42" s="508"/>
      <c r="R42" s="508"/>
      <c r="S42" s="508"/>
      <c r="T42" s="3">
        <v>0.6676788330078125</v>
      </c>
      <c r="U42" s="508">
        <v>11.660866737365723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27.046001434326172</v>
      </c>
      <c r="AF42" s="551"/>
      <c r="AG42" s="551"/>
      <c r="AH42" s="551">
        <v>27.046001434326172</v>
      </c>
      <c r="AI42" s="551"/>
      <c r="AJ42" s="551"/>
      <c r="AK42" s="5">
        <v>1.5716431433486939</v>
      </c>
      <c r="AL42" s="508">
        <v>24</v>
      </c>
      <c r="AM42" s="508"/>
      <c r="AN42" s="508"/>
      <c r="AO42" s="508"/>
      <c r="AP42" s="551">
        <v>74.448997497558594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101.71797943115234</v>
      </c>
      <c r="F43" s="553"/>
      <c r="G43" s="553"/>
      <c r="H43" s="553"/>
      <c r="I43" s="553">
        <v>54.798637390136719</v>
      </c>
      <c r="J43" s="553"/>
      <c r="K43" s="508">
        <v>241.89703369140625</v>
      </c>
      <c r="L43" s="508"/>
      <c r="M43" s="508"/>
      <c r="N43" s="508">
        <v>241.24374389648437</v>
      </c>
      <c r="O43" s="508"/>
      <c r="P43" s="508"/>
      <c r="Q43" s="508"/>
      <c r="R43" s="508"/>
      <c r="S43" s="508"/>
      <c r="T43" s="3">
        <v>0.653289794921875</v>
      </c>
      <c r="U43" s="508">
        <v>11.388106346130371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21.819000244140625</v>
      </c>
      <c r="AF43" s="551"/>
      <c r="AG43" s="551"/>
      <c r="AH43" s="551">
        <v>21.819000244140625</v>
      </c>
      <c r="AI43" s="551"/>
      <c r="AJ43" s="551"/>
      <c r="AK43" s="5">
        <v>1.2679021041870118</v>
      </c>
      <c r="AL43" s="508">
        <v>24</v>
      </c>
      <c r="AM43" s="508"/>
      <c r="AN43" s="508"/>
      <c r="AO43" s="508"/>
      <c r="AP43" s="551">
        <v>62.856002807617188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100.89743041992187</v>
      </c>
      <c r="F44" s="553"/>
      <c r="G44" s="553"/>
      <c r="H44" s="553"/>
      <c r="I44" s="553">
        <v>54.429824829101562</v>
      </c>
      <c r="J44" s="553"/>
      <c r="K44" s="508">
        <v>241.558349609375</v>
      </c>
      <c r="L44" s="508"/>
      <c r="M44" s="508"/>
      <c r="N44" s="508">
        <v>240.86189270019531</v>
      </c>
      <c r="O44" s="508"/>
      <c r="P44" s="508"/>
      <c r="Q44" s="508"/>
      <c r="R44" s="508"/>
      <c r="S44" s="508"/>
      <c r="T44" s="3">
        <v>0.6964569091796875</v>
      </c>
      <c r="U44" s="508">
        <v>11.26202392578125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21.934001922607422</v>
      </c>
      <c r="AF44" s="551"/>
      <c r="AG44" s="551"/>
      <c r="AH44" s="551">
        <v>21.934001922607422</v>
      </c>
      <c r="AI44" s="551"/>
      <c r="AJ44" s="551"/>
      <c r="AK44" s="5">
        <v>1.2745848517227174</v>
      </c>
      <c r="AL44" s="508">
        <v>24</v>
      </c>
      <c r="AM44" s="508"/>
      <c r="AN44" s="508"/>
      <c r="AO44" s="508"/>
      <c r="AP44" s="551">
        <v>61.774002075195313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101.11503601074219</v>
      </c>
      <c r="F45" s="553"/>
      <c r="G45" s="553"/>
      <c r="H45" s="553"/>
      <c r="I45" s="553">
        <v>54.375354766845703</v>
      </c>
      <c r="J45" s="553"/>
      <c r="K45" s="508">
        <v>243.95758056640625</v>
      </c>
      <c r="L45" s="508"/>
      <c r="M45" s="508"/>
      <c r="N45" s="508">
        <v>243.21240234375</v>
      </c>
      <c r="O45" s="508"/>
      <c r="P45" s="508"/>
      <c r="Q45" s="508"/>
      <c r="R45" s="508"/>
      <c r="S45" s="508"/>
      <c r="T45" s="3">
        <v>0.74517822265625</v>
      </c>
      <c r="U45" s="508">
        <v>11.440546035766602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22.861501693725586</v>
      </c>
      <c r="AF45" s="551"/>
      <c r="AG45" s="551"/>
      <c r="AH45" s="551">
        <v>22.861501693725586</v>
      </c>
      <c r="AI45" s="551"/>
      <c r="AJ45" s="551"/>
      <c r="AK45" s="5">
        <v>1.3284818634223938</v>
      </c>
      <c r="AL45" s="508">
        <v>24</v>
      </c>
      <c r="AM45" s="508"/>
      <c r="AN45" s="508"/>
      <c r="AO45" s="508"/>
      <c r="AP45" s="551">
        <v>63.325004577636719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101.05636596679687</v>
      </c>
      <c r="F46" s="553"/>
      <c r="G46" s="553"/>
      <c r="H46" s="553"/>
      <c r="I46" s="553">
        <v>52.958099365234375</v>
      </c>
      <c r="J46" s="553"/>
      <c r="K46" s="508">
        <v>216.57511901855469</v>
      </c>
      <c r="L46" s="508"/>
      <c r="M46" s="508"/>
      <c r="N46" s="508">
        <v>215.8341064453125</v>
      </c>
      <c r="O46" s="508"/>
      <c r="P46" s="508"/>
      <c r="Q46" s="508"/>
      <c r="R46" s="508"/>
      <c r="S46" s="508"/>
      <c r="T46" s="3">
        <v>0.7410125732421875</v>
      </c>
      <c r="U46" s="508">
        <v>10.450531959533691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20.349002838134766</v>
      </c>
      <c r="AF46" s="551"/>
      <c r="AG46" s="551"/>
      <c r="AH46" s="551">
        <v>20.349002838134766</v>
      </c>
      <c r="AI46" s="551"/>
      <c r="AJ46" s="551"/>
      <c r="AK46" s="5">
        <v>1.1824805549240112</v>
      </c>
      <c r="AL46" s="508">
        <v>24</v>
      </c>
      <c r="AM46" s="508"/>
      <c r="AN46" s="508"/>
      <c r="AO46" s="508"/>
      <c r="AP46" s="551">
        <v>58.347007751464844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100.87709045410156</v>
      </c>
      <c r="F47" s="553"/>
      <c r="G47" s="553"/>
      <c r="H47" s="553"/>
      <c r="I47" s="553">
        <v>52.98699951171875</v>
      </c>
      <c r="J47" s="553"/>
      <c r="K47" s="508">
        <v>218.71731567382812</v>
      </c>
      <c r="L47" s="508"/>
      <c r="M47" s="508"/>
      <c r="N47" s="508">
        <v>218.00416564941406</v>
      </c>
      <c r="O47" s="508"/>
      <c r="P47" s="508"/>
      <c r="Q47" s="508"/>
      <c r="R47" s="508"/>
      <c r="S47" s="508"/>
      <c r="T47" s="3">
        <v>0.7131500244140625</v>
      </c>
      <c r="U47" s="508">
        <v>10.508112907409668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21.342000961303711</v>
      </c>
      <c r="AF47" s="551"/>
      <c r="AG47" s="551"/>
      <c r="AH47" s="551">
        <v>21.342000961303711</v>
      </c>
      <c r="AI47" s="551"/>
      <c r="AJ47" s="551"/>
      <c r="AK47" s="5">
        <v>1.2401836758613587</v>
      </c>
      <c r="AL47" s="508">
        <v>24</v>
      </c>
      <c r="AM47" s="508"/>
      <c r="AN47" s="508"/>
      <c r="AO47" s="508"/>
      <c r="AP47" s="551">
        <v>58.010005950927734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101.42945861816406</v>
      </c>
      <c r="F48" s="553"/>
      <c r="G48" s="553"/>
      <c r="H48" s="553"/>
      <c r="I48" s="553">
        <v>51.449306488037109</v>
      </c>
      <c r="J48" s="553"/>
      <c r="K48" s="508">
        <v>197.8289794921875</v>
      </c>
      <c r="L48" s="508"/>
      <c r="M48" s="508"/>
      <c r="N48" s="508">
        <v>197.14219665527344</v>
      </c>
      <c r="O48" s="508"/>
      <c r="P48" s="508"/>
      <c r="Q48" s="508"/>
      <c r="R48" s="508"/>
      <c r="S48" s="508"/>
      <c r="T48" s="3">
        <v>0.6867828369140625</v>
      </c>
      <c r="U48" s="508">
        <v>9.9185466766357422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23.789999008178711</v>
      </c>
      <c r="AF48" s="551"/>
      <c r="AG48" s="551"/>
      <c r="AH48" s="551">
        <v>23.789999008178711</v>
      </c>
      <c r="AI48" s="551"/>
      <c r="AJ48" s="551"/>
      <c r="AK48" s="5">
        <v>1.3824368423652649</v>
      </c>
      <c r="AL48" s="508">
        <v>24</v>
      </c>
      <c r="AM48" s="508"/>
      <c r="AN48" s="508"/>
      <c r="AO48" s="508"/>
      <c r="AP48" s="551">
        <v>68.129997253417969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101.22525024414062</v>
      </c>
      <c r="F49" s="553"/>
      <c r="G49" s="553"/>
      <c r="H49" s="553"/>
      <c r="I49" s="553">
        <v>54.309921264648438</v>
      </c>
      <c r="J49" s="553"/>
      <c r="K49" s="508">
        <v>241.20472717285156</v>
      </c>
      <c r="L49" s="508"/>
      <c r="M49" s="508"/>
      <c r="N49" s="508">
        <v>240.58438110351562</v>
      </c>
      <c r="O49" s="508"/>
      <c r="P49" s="508"/>
      <c r="Q49" s="508"/>
      <c r="R49" s="508"/>
      <c r="S49" s="508"/>
      <c r="T49" s="3">
        <v>0.6203460693359375</v>
      </c>
      <c r="U49" s="508">
        <v>11.353843688964844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27.617002487182617</v>
      </c>
      <c r="AF49" s="551"/>
      <c r="AG49" s="551"/>
      <c r="AH49" s="551">
        <v>27.617002487182617</v>
      </c>
      <c r="AI49" s="551"/>
      <c r="AJ49" s="551"/>
      <c r="AK49" s="5">
        <v>1.604824014530182</v>
      </c>
      <c r="AL49" s="508">
        <v>24</v>
      </c>
      <c r="AM49" s="508"/>
      <c r="AN49" s="508"/>
      <c r="AO49" s="508"/>
      <c r="AP49" s="551">
        <v>71.233993530273438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100.48181915283203</v>
      </c>
      <c r="F50" s="553"/>
      <c r="G50" s="553"/>
      <c r="H50" s="553"/>
      <c r="I50" s="553">
        <v>55.080154418945313</v>
      </c>
      <c r="J50" s="553"/>
      <c r="K50" s="508">
        <v>244.65255737304687</v>
      </c>
      <c r="L50" s="508"/>
      <c r="M50" s="508"/>
      <c r="N50" s="508">
        <v>244.14596557617187</v>
      </c>
      <c r="O50" s="508"/>
      <c r="P50" s="508"/>
      <c r="Q50" s="508"/>
      <c r="R50" s="508"/>
      <c r="S50" s="508"/>
      <c r="T50" s="3">
        <v>0.506591796875</v>
      </c>
      <c r="U50" s="508">
        <v>11.145010948181152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22.869003295898438</v>
      </c>
      <c r="AF50" s="551"/>
      <c r="AG50" s="551"/>
      <c r="AH50" s="551">
        <v>22.869003295898438</v>
      </c>
      <c r="AI50" s="551"/>
      <c r="AJ50" s="551"/>
      <c r="AK50" s="5">
        <v>1.3289177815246582</v>
      </c>
      <c r="AL50" s="508">
        <v>24</v>
      </c>
      <c r="AM50" s="508"/>
      <c r="AN50" s="508"/>
      <c r="AO50" s="508"/>
      <c r="AP50" s="551">
        <v>57.540008544921875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100.88404083251953</v>
      </c>
      <c r="F51" s="553"/>
      <c r="G51" s="553"/>
      <c r="H51" s="553"/>
      <c r="I51" s="553">
        <v>53.288051605224609</v>
      </c>
      <c r="J51" s="553"/>
      <c r="K51" s="508">
        <v>210.0618896484375</v>
      </c>
      <c r="L51" s="508"/>
      <c r="M51" s="508"/>
      <c r="N51" s="508">
        <v>209.57901000976562</v>
      </c>
      <c r="O51" s="508"/>
      <c r="P51" s="508"/>
      <c r="Q51" s="508"/>
      <c r="R51" s="508"/>
      <c r="S51" s="508"/>
      <c r="T51" s="3">
        <v>0.482879638671875</v>
      </c>
      <c r="U51" s="508">
        <v>10.030509948730469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23.021999359130859</v>
      </c>
      <c r="AF51" s="551"/>
      <c r="AG51" s="551"/>
      <c r="AH51" s="551">
        <v>23.021999359130859</v>
      </c>
      <c r="AI51" s="551"/>
      <c r="AJ51" s="551"/>
      <c r="AK51" s="5">
        <v>1.3378083827590943</v>
      </c>
      <c r="AL51" s="508">
        <v>24</v>
      </c>
      <c r="AM51" s="508"/>
      <c r="AN51" s="508"/>
      <c r="AO51" s="508"/>
      <c r="AP51" s="551">
        <v>57.244007110595703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72.661964416503906</v>
      </c>
      <c r="F52" s="553"/>
      <c r="G52" s="553"/>
      <c r="H52" s="553"/>
      <c r="I52" s="553">
        <v>42.983596801757813</v>
      </c>
      <c r="J52" s="553"/>
      <c r="K52" s="508">
        <v>195.54768371582031</v>
      </c>
      <c r="L52" s="508"/>
      <c r="M52" s="508"/>
      <c r="N52" s="508">
        <v>195.33491516113281</v>
      </c>
      <c r="O52" s="508"/>
      <c r="P52" s="508"/>
      <c r="Q52" s="508"/>
      <c r="R52" s="508"/>
      <c r="S52" s="508"/>
      <c r="T52" s="3">
        <v>0.2127685546875</v>
      </c>
      <c r="U52" s="508">
        <v>5.8201284408569336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23.833501815795898</v>
      </c>
      <c r="AF52" s="551"/>
      <c r="AG52" s="551"/>
      <c r="AH52" s="551">
        <v>23.833501815795898</v>
      </c>
      <c r="AI52" s="551"/>
      <c r="AJ52" s="551"/>
      <c r="AK52" s="5">
        <v>1.3849647905158997</v>
      </c>
      <c r="AL52" s="508">
        <v>24</v>
      </c>
      <c r="AM52" s="508"/>
      <c r="AN52" s="508"/>
      <c r="AO52" s="508"/>
      <c r="AP52" s="551">
        <v>55.944004058837891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76.974418640136719</v>
      </c>
      <c r="F53" s="553"/>
      <c r="G53" s="553"/>
      <c r="H53" s="553"/>
      <c r="I53" s="553">
        <v>46.562038421630859</v>
      </c>
      <c r="J53" s="553"/>
      <c r="K53" s="508">
        <v>228.59796142578125</v>
      </c>
      <c r="L53" s="508"/>
      <c r="M53" s="508"/>
      <c r="N53" s="508">
        <v>228.44931030273437</v>
      </c>
      <c r="O53" s="508"/>
      <c r="P53" s="508"/>
      <c r="Q53" s="508"/>
      <c r="R53" s="508"/>
      <c r="S53" s="508"/>
      <c r="T53" s="3">
        <v>0.148651123046875</v>
      </c>
      <c r="U53" s="508">
        <v>6.9706201553344727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21.864503860473633</v>
      </c>
      <c r="AF53" s="551"/>
      <c r="AG53" s="551"/>
      <c r="AH53" s="551">
        <v>21.864503860473633</v>
      </c>
      <c r="AI53" s="551"/>
      <c r="AJ53" s="551"/>
      <c r="AK53" s="5">
        <v>1.2705463193321229</v>
      </c>
      <c r="AL53" s="508">
        <v>24</v>
      </c>
      <c r="AM53" s="508"/>
      <c r="AN53" s="508"/>
      <c r="AO53" s="508"/>
      <c r="AP53" s="551">
        <v>56.450008392333984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88.573825581868519</v>
      </c>
      <c r="F54" s="552"/>
      <c r="G54" s="552"/>
      <c r="H54" s="552"/>
      <c r="I54" s="552">
        <v>50.015513102213539</v>
      </c>
      <c r="J54" s="552"/>
      <c r="K54" s="501">
        <v>6720.9642333984393</v>
      </c>
      <c r="L54" s="501"/>
      <c r="M54" s="501"/>
      <c r="N54" s="501">
        <v>6629.7173156738299</v>
      </c>
      <c r="O54" s="501"/>
      <c r="P54" s="501"/>
      <c r="Q54" s="501"/>
      <c r="R54" s="501"/>
      <c r="S54" s="501"/>
      <c r="T54" s="4">
        <v>91.246917724609375</v>
      </c>
      <c r="U54" s="501">
        <v>260.0927734375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658.0546875</v>
      </c>
      <c r="AF54" s="501"/>
      <c r="AG54" s="501"/>
      <c r="AH54" s="501">
        <v>658.0546875</v>
      </c>
      <c r="AI54" s="501"/>
      <c r="AJ54" s="501"/>
      <c r="AK54" s="4">
        <v>38.239578173618298</v>
      </c>
      <c r="AL54" s="500">
        <v>720</v>
      </c>
      <c r="AM54" s="500"/>
      <c r="AN54" s="500"/>
      <c r="AO54" s="500"/>
      <c r="AP54" s="501">
        <v>1835.8190841674805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192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490023.625</v>
      </c>
      <c r="G60" s="484"/>
      <c r="H60" s="484"/>
      <c r="I60" s="484"/>
      <c r="J60" s="484"/>
      <c r="K60" s="484"/>
      <c r="L60" s="484">
        <v>484162.625</v>
      </c>
      <c r="M60" s="484"/>
      <c r="N60" s="484"/>
      <c r="O60" s="484"/>
      <c r="P60" s="484">
        <v>11946.779296875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28272.318359375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129133.3984375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483302.65625</v>
      </c>
      <c r="G61" s="484"/>
      <c r="H61" s="484"/>
      <c r="I61" s="484"/>
      <c r="J61" s="484"/>
      <c r="K61" s="484"/>
      <c r="L61" s="484">
        <v>477532.90625</v>
      </c>
      <c r="M61" s="484"/>
      <c r="N61" s="484"/>
      <c r="O61" s="484"/>
      <c r="P61" s="484">
        <v>11686.6865234375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27614.263671875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127297.578125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6720.96875</v>
      </c>
      <c r="G62" s="484"/>
      <c r="H62" s="484"/>
      <c r="I62" s="484"/>
      <c r="J62" s="484"/>
      <c r="K62" s="484"/>
      <c r="L62" s="484">
        <v>6629.71875</v>
      </c>
      <c r="M62" s="484"/>
      <c r="N62" s="484"/>
      <c r="O62" s="484"/>
      <c r="P62" s="484">
        <v>260.0927734375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658.0546875</v>
      </c>
      <c r="AG62" s="484"/>
      <c r="AH62" s="484"/>
      <c r="AI62" s="484">
        <v>38.239578173618298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1835.8203125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260.0927734375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38.239557890625001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221.85321554687499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658.0546875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1835.8203125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4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211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46591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212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213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211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85.486236572265625</v>
      </c>
      <c r="F24" s="553"/>
      <c r="G24" s="553"/>
      <c r="H24" s="553"/>
      <c r="I24" s="553">
        <v>49.470188140869141</v>
      </c>
      <c r="J24" s="553"/>
      <c r="K24" s="508">
        <v>199.7718505859375</v>
      </c>
      <c r="L24" s="508"/>
      <c r="M24" s="508"/>
      <c r="N24" s="508">
        <v>199.24192810058594</v>
      </c>
      <c r="O24" s="508"/>
      <c r="P24" s="508"/>
      <c r="Q24" s="508"/>
      <c r="R24" s="508"/>
      <c r="S24" s="508"/>
      <c r="T24" s="3">
        <v>0.5299224853515625</v>
      </c>
      <c r="U24" s="508">
        <v>7.2339720726013184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16.856498718261719</v>
      </c>
      <c r="AF24" s="551"/>
      <c r="AG24" s="551"/>
      <c r="AH24" s="551">
        <v>16.856498718261719</v>
      </c>
      <c r="AI24" s="551"/>
      <c r="AJ24" s="551"/>
      <c r="AK24" s="5">
        <v>0.97953114051818846</v>
      </c>
      <c r="AL24" s="508">
        <v>24</v>
      </c>
      <c r="AM24" s="508"/>
      <c r="AN24" s="508"/>
      <c r="AO24" s="508"/>
      <c r="AP24" s="551">
        <v>49.822010040283203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82.788330078125</v>
      </c>
      <c r="F25" s="553"/>
      <c r="G25" s="553"/>
      <c r="H25" s="553"/>
      <c r="I25" s="553">
        <v>50.015251159667969</v>
      </c>
      <c r="J25" s="553"/>
      <c r="K25" s="508">
        <v>210.9921875</v>
      </c>
      <c r="L25" s="508"/>
      <c r="M25" s="508"/>
      <c r="N25" s="508">
        <v>210.30360412597656</v>
      </c>
      <c r="O25" s="508"/>
      <c r="P25" s="508"/>
      <c r="Q25" s="508"/>
      <c r="R25" s="508"/>
      <c r="S25" s="508"/>
      <c r="T25" s="3">
        <v>0.6885833740234375</v>
      </c>
      <c r="U25" s="508">
        <v>6.9595279693603516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16.155498504638672</v>
      </c>
      <c r="AF25" s="551"/>
      <c r="AG25" s="551"/>
      <c r="AH25" s="551">
        <v>16.155498504638672</v>
      </c>
      <c r="AI25" s="551"/>
      <c r="AJ25" s="551"/>
      <c r="AK25" s="5">
        <v>0.93879601810455326</v>
      </c>
      <c r="AL25" s="508">
        <v>24</v>
      </c>
      <c r="AM25" s="508"/>
      <c r="AN25" s="508"/>
      <c r="AO25" s="508"/>
      <c r="AP25" s="551">
        <v>50.531005859375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70.406440734863281</v>
      </c>
      <c r="F26" s="553"/>
      <c r="G26" s="553"/>
      <c r="H26" s="553"/>
      <c r="I26" s="553">
        <v>45.097602844238281</v>
      </c>
      <c r="J26" s="553"/>
      <c r="K26" s="508">
        <v>202.88612365722656</v>
      </c>
      <c r="L26" s="508"/>
      <c r="M26" s="508"/>
      <c r="N26" s="508">
        <v>202.15386962890625</v>
      </c>
      <c r="O26" s="508"/>
      <c r="P26" s="508"/>
      <c r="Q26" s="508"/>
      <c r="R26" s="508"/>
      <c r="S26" s="508"/>
      <c r="T26" s="3">
        <v>0.7322540283203125</v>
      </c>
      <c r="U26" s="508">
        <v>5.1745376586914062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16.316999435424805</v>
      </c>
      <c r="AF26" s="551"/>
      <c r="AG26" s="551"/>
      <c r="AH26" s="551">
        <v>16.316999435424805</v>
      </c>
      <c r="AI26" s="551"/>
      <c r="AJ26" s="551"/>
      <c r="AK26" s="5">
        <v>0.94818083719253543</v>
      </c>
      <c r="AL26" s="508">
        <v>24</v>
      </c>
      <c r="AM26" s="508"/>
      <c r="AN26" s="508"/>
      <c r="AO26" s="508"/>
      <c r="AP26" s="551">
        <v>49.558010101318359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71.805458068847656</v>
      </c>
      <c r="F27" s="553"/>
      <c r="G27" s="553"/>
      <c r="H27" s="553"/>
      <c r="I27" s="553">
        <v>44.620159149169922</v>
      </c>
      <c r="J27" s="553"/>
      <c r="K27" s="508">
        <v>204.66986083984375</v>
      </c>
      <c r="L27" s="508"/>
      <c r="M27" s="508"/>
      <c r="N27" s="508">
        <v>203.92031860351562</v>
      </c>
      <c r="O27" s="508"/>
      <c r="P27" s="508"/>
      <c r="Q27" s="508"/>
      <c r="R27" s="508"/>
      <c r="S27" s="508"/>
      <c r="T27" s="3">
        <v>0.749542236328125</v>
      </c>
      <c r="U27" s="508">
        <v>5.6046638488769531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20.136497497558594</v>
      </c>
      <c r="AF27" s="551"/>
      <c r="AG27" s="551"/>
      <c r="AH27" s="551">
        <v>20.136497497558594</v>
      </c>
      <c r="AI27" s="551"/>
      <c r="AJ27" s="551"/>
      <c r="AK27" s="5">
        <v>1.17013186958313</v>
      </c>
      <c r="AL27" s="508">
        <v>24</v>
      </c>
      <c r="AM27" s="508"/>
      <c r="AN27" s="508"/>
      <c r="AO27" s="508"/>
      <c r="AP27" s="551">
        <v>60.584014892578125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76.171630859375</v>
      </c>
      <c r="F28" s="553"/>
      <c r="G28" s="553"/>
      <c r="H28" s="553"/>
      <c r="I28" s="553">
        <v>46.020362854003906</v>
      </c>
      <c r="J28" s="553"/>
      <c r="K28" s="508">
        <v>212.7200927734375</v>
      </c>
      <c r="L28" s="508"/>
      <c r="M28" s="508"/>
      <c r="N28" s="508">
        <v>211.81761169433594</v>
      </c>
      <c r="O28" s="508"/>
      <c r="P28" s="508"/>
      <c r="Q28" s="508"/>
      <c r="R28" s="508"/>
      <c r="S28" s="508"/>
      <c r="T28" s="3">
        <v>0.9024810791015625</v>
      </c>
      <c r="U28" s="508">
        <v>6.4649772644042969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21.847999572753906</v>
      </c>
      <c r="AF28" s="551"/>
      <c r="AG28" s="551"/>
      <c r="AH28" s="551">
        <v>21.847999572753906</v>
      </c>
      <c r="AI28" s="551"/>
      <c r="AJ28" s="551"/>
      <c r="AK28" s="5">
        <v>1.2695872551727296</v>
      </c>
      <c r="AL28" s="508">
        <v>24</v>
      </c>
      <c r="AM28" s="508"/>
      <c r="AN28" s="508"/>
      <c r="AO28" s="508"/>
      <c r="AP28" s="551">
        <v>63.263008117675781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76.925117492675781</v>
      </c>
      <c r="F29" s="553"/>
      <c r="G29" s="553"/>
      <c r="H29" s="553"/>
      <c r="I29" s="553">
        <v>47.149028778076172</v>
      </c>
      <c r="J29" s="553"/>
      <c r="K29" s="508">
        <v>211.90042114257812</v>
      </c>
      <c r="L29" s="508"/>
      <c r="M29" s="508"/>
      <c r="N29" s="508">
        <v>210.83070373535156</v>
      </c>
      <c r="O29" s="508"/>
      <c r="P29" s="508"/>
      <c r="Q29" s="508"/>
      <c r="R29" s="508"/>
      <c r="S29" s="508"/>
      <c r="T29" s="3">
        <v>1.0697174072265625</v>
      </c>
      <c r="U29" s="508">
        <v>6.3703904151916504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17.358999252319336</v>
      </c>
      <c r="AF29" s="551"/>
      <c r="AG29" s="551"/>
      <c r="AH29" s="551">
        <v>17.358999252319336</v>
      </c>
      <c r="AI29" s="551"/>
      <c r="AJ29" s="551"/>
      <c r="AK29" s="5">
        <v>1.0087314465522765</v>
      </c>
      <c r="AL29" s="508">
        <v>24</v>
      </c>
      <c r="AM29" s="508"/>
      <c r="AN29" s="508"/>
      <c r="AO29" s="508"/>
      <c r="AP29" s="551">
        <v>53.261009216308594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80.234992980957031</v>
      </c>
      <c r="F30" s="553"/>
      <c r="G30" s="553"/>
      <c r="H30" s="553"/>
      <c r="I30" s="553">
        <v>47.901535034179688</v>
      </c>
      <c r="J30" s="553"/>
      <c r="K30" s="508">
        <v>207.97543334960937</v>
      </c>
      <c r="L30" s="508"/>
      <c r="M30" s="508"/>
      <c r="N30" s="508">
        <v>206.67715454101562</v>
      </c>
      <c r="O30" s="508"/>
      <c r="P30" s="508"/>
      <c r="Q30" s="508"/>
      <c r="R30" s="508"/>
      <c r="S30" s="508"/>
      <c r="T30" s="3">
        <v>1.29827880859375</v>
      </c>
      <c r="U30" s="508">
        <v>6.7978434562683105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18.265499114990234</v>
      </c>
      <c r="AF30" s="551"/>
      <c r="AG30" s="551"/>
      <c r="AH30" s="551">
        <v>18.265499114990234</v>
      </c>
      <c r="AI30" s="551"/>
      <c r="AJ30" s="551"/>
      <c r="AK30" s="5">
        <v>1.0614081535720825</v>
      </c>
      <c r="AL30" s="508">
        <v>24</v>
      </c>
      <c r="AM30" s="508"/>
      <c r="AN30" s="508"/>
      <c r="AO30" s="508"/>
      <c r="AP30" s="551">
        <v>53.397006988525391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80.834693908691406</v>
      </c>
      <c r="F31" s="553"/>
      <c r="G31" s="553"/>
      <c r="H31" s="553"/>
      <c r="I31" s="553">
        <v>47.883621215820312</v>
      </c>
      <c r="J31" s="553"/>
      <c r="K31" s="508">
        <v>202.72195434570312</v>
      </c>
      <c r="L31" s="508"/>
      <c r="M31" s="508"/>
      <c r="N31" s="508">
        <v>201.30157470703125</v>
      </c>
      <c r="O31" s="508"/>
      <c r="P31" s="508"/>
      <c r="Q31" s="508"/>
      <c r="R31" s="508"/>
      <c r="S31" s="508"/>
      <c r="T31" s="3">
        <v>1.420379638671875</v>
      </c>
      <c r="U31" s="508">
        <v>6.7588634490966797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17.142499923706055</v>
      </c>
      <c r="AF31" s="551"/>
      <c r="AG31" s="551"/>
      <c r="AH31" s="551">
        <v>17.142499923706055</v>
      </c>
      <c r="AI31" s="551"/>
      <c r="AJ31" s="551"/>
      <c r="AK31" s="5">
        <v>0.99615067056655882</v>
      </c>
      <c r="AL31" s="508">
        <v>24</v>
      </c>
      <c r="AM31" s="508"/>
      <c r="AN31" s="508"/>
      <c r="AO31" s="508"/>
      <c r="AP31" s="551">
        <v>50.435016632080078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79.409431457519531</v>
      </c>
      <c r="F32" s="553"/>
      <c r="G32" s="553"/>
      <c r="H32" s="553"/>
      <c r="I32" s="553">
        <v>47.976829528808594</v>
      </c>
      <c r="J32" s="553"/>
      <c r="K32" s="508">
        <v>211.53533935546875</v>
      </c>
      <c r="L32" s="508"/>
      <c r="M32" s="508"/>
      <c r="N32" s="508">
        <v>210.07228088378906</v>
      </c>
      <c r="O32" s="508"/>
      <c r="P32" s="508"/>
      <c r="Q32" s="508"/>
      <c r="R32" s="508"/>
      <c r="S32" s="508"/>
      <c r="T32" s="3">
        <v>1.4630584716796875</v>
      </c>
      <c r="U32" s="508">
        <v>6.7303743362426758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18.296497344970703</v>
      </c>
      <c r="AF32" s="551"/>
      <c r="AG32" s="551"/>
      <c r="AH32" s="551">
        <v>18.296497344970703</v>
      </c>
      <c r="AI32" s="551"/>
      <c r="AJ32" s="551"/>
      <c r="AK32" s="5">
        <v>1.0632094607162477</v>
      </c>
      <c r="AL32" s="508">
        <v>24</v>
      </c>
      <c r="AM32" s="508"/>
      <c r="AN32" s="508"/>
      <c r="AO32" s="508"/>
      <c r="AP32" s="551">
        <v>54.427005767822266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73.328605651855469</v>
      </c>
      <c r="F33" s="553"/>
      <c r="G33" s="553"/>
      <c r="H33" s="553"/>
      <c r="I33" s="553">
        <v>46.291213989257813</v>
      </c>
      <c r="J33" s="553"/>
      <c r="K33" s="508">
        <v>213.23356628417969</v>
      </c>
      <c r="L33" s="508"/>
      <c r="M33" s="508"/>
      <c r="N33" s="508">
        <v>211.673583984375</v>
      </c>
      <c r="O33" s="508"/>
      <c r="P33" s="508"/>
      <c r="Q33" s="508"/>
      <c r="R33" s="508"/>
      <c r="S33" s="508"/>
      <c r="T33" s="3">
        <v>1.5599822998046875</v>
      </c>
      <c r="U33" s="508">
        <v>5.8465471267700195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17.196500778198242</v>
      </c>
      <c r="AF33" s="551"/>
      <c r="AG33" s="551"/>
      <c r="AH33" s="551">
        <v>17.196500778198242</v>
      </c>
      <c r="AI33" s="551"/>
      <c r="AJ33" s="551"/>
      <c r="AK33" s="5">
        <v>0.99928866022109986</v>
      </c>
      <c r="AL33" s="508">
        <v>24</v>
      </c>
      <c r="AM33" s="508"/>
      <c r="AN33" s="508"/>
      <c r="AO33" s="508"/>
      <c r="AP33" s="551">
        <v>52.387004852294922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73.938682556152344</v>
      </c>
      <c r="F34" s="553"/>
      <c r="G34" s="553"/>
      <c r="H34" s="553"/>
      <c r="I34" s="553">
        <v>45.446605682373047</v>
      </c>
      <c r="J34" s="553"/>
      <c r="K34" s="508">
        <v>206.94367980957031</v>
      </c>
      <c r="L34" s="508"/>
      <c r="M34" s="508"/>
      <c r="N34" s="508">
        <v>205.31571960449219</v>
      </c>
      <c r="O34" s="508"/>
      <c r="P34" s="508"/>
      <c r="Q34" s="508"/>
      <c r="R34" s="508"/>
      <c r="S34" s="508"/>
      <c r="T34" s="3">
        <v>1.627960205078125</v>
      </c>
      <c r="U34" s="508">
        <v>5.9787449836730957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19.628995895385742</v>
      </c>
      <c r="AF34" s="551"/>
      <c r="AG34" s="551"/>
      <c r="AH34" s="551">
        <v>19.628995895385742</v>
      </c>
      <c r="AI34" s="551"/>
      <c r="AJ34" s="551"/>
      <c r="AK34" s="5">
        <v>1.1406409514808655</v>
      </c>
      <c r="AL34" s="508">
        <v>24</v>
      </c>
      <c r="AM34" s="508"/>
      <c r="AN34" s="508"/>
      <c r="AO34" s="508"/>
      <c r="AP34" s="551">
        <v>58.256011962890625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75.115081787109375</v>
      </c>
      <c r="F35" s="553"/>
      <c r="G35" s="553"/>
      <c r="H35" s="553"/>
      <c r="I35" s="553">
        <v>46.207950592041016</v>
      </c>
      <c r="J35" s="553"/>
      <c r="K35" s="508">
        <v>212.55982971191406</v>
      </c>
      <c r="L35" s="508"/>
      <c r="M35" s="508"/>
      <c r="N35" s="508">
        <v>210.73153686523438</v>
      </c>
      <c r="O35" s="508"/>
      <c r="P35" s="508"/>
      <c r="Q35" s="508"/>
      <c r="R35" s="508"/>
      <c r="S35" s="508"/>
      <c r="T35" s="3">
        <v>1.8282928466796875</v>
      </c>
      <c r="U35" s="508">
        <v>6.2386360168457031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20.168500900268555</v>
      </c>
      <c r="AF35" s="551"/>
      <c r="AG35" s="551"/>
      <c r="AH35" s="551">
        <v>20.168500900268555</v>
      </c>
      <c r="AI35" s="551"/>
      <c r="AJ35" s="551"/>
      <c r="AK35" s="5">
        <v>1.1719915873146058</v>
      </c>
      <c r="AL35" s="508">
        <v>24</v>
      </c>
      <c r="AM35" s="508"/>
      <c r="AN35" s="508"/>
      <c r="AO35" s="508"/>
      <c r="AP35" s="551">
        <v>62.766010284423828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84.048454284667969</v>
      </c>
      <c r="F36" s="553"/>
      <c r="G36" s="553"/>
      <c r="H36" s="553"/>
      <c r="I36" s="553">
        <v>48.782699584960938</v>
      </c>
      <c r="J36" s="553"/>
      <c r="K36" s="508">
        <v>200.37229919433594</v>
      </c>
      <c r="L36" s="508"/>
      <c r="M36" s="508"/>
      <c r="N36" s="508">
        <v>198.66011047363281</v>
      </c>
      <c r="O36" s="508"/>
      <c r="P36" s="508"/>
      <c r="Q36" s="508"/>
      <c r="R36" s="508"/>
      <c r="S36" s="508"/>
      <c r="T36" s="3">
        <v>1.712188720703125</v>
      </c>
      <c r="U36" s="508">
        <v>7.151362419128418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18.049497604370117</v>
      </c>
      <c r="AF36" s="551"/>
      <c r="AG36" s="551"/>
      <c r="AH36" s="551">
        <v>18.049497604370117</v>
      </c>
      <c r="AI36" s="551"/>
      <c r="AJ36" s="551"/>
      <c r="AK36" s="5">
        <v>1.0488563057899476</v>
      </c>
      <c r="AL36" s="508">
        <v>24</v>
      </c>
      <c r="AM36" s="508"/>
      <c r="AN36" s="508"/>
      <c r="AO36" s="508"/>
      <c r="AP36" s="551">
        <v>56.336013793945313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95.137229919433594</v>
      </c>
      <c r="F37" s="553"/>
      <c r="G37" s="553"/>
      <c r="H37" s="553"/>
      <c r="I37" s="553">
        <v>55.100391387939453</v>
      </c>
      <c r="J37" s="553"/>
      <c r="K37" s="508">
        <v>213.56196594238281</v>
      </c>
      <c r="L37" s="508"/>
      <c r="M37" s="508"/>
      <c r="N37" s="508">
        <v>212.30712890625</v>
      </c>
      <c r="O37" s="508"/>
      <c r="P37" s="508"/>
      <c r="Q37" s="508"/>
      <c r="R37" s="508"/>
      <c r="S37" s="508"/>
      <c r="T37" s="3">
        <v>1.2548370361328125</v>
      </c>
      <c r="U37" s="508">
        <v>8.6404829025268555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16.545499801635742</v>
      </c>
      <c r="AF37" s="551"/>
      <c r="AG37" s="551"/>
      <c r="AH37" s="551">
        <v>16.545499801635742</v>
      </c>
      <c r="AI37" s="551"/>
      <c r="AJ37" s="551"/>
      <c r="AK37" s="5">
        <v>0.96145899347305297</v>
      </c>
      <c r="AL37" s="508">
        <v>24</v>
      </c>
      <c r="AM37" s="508"/>
      <c r="AN37" s="508"/>
      <c r="AO37" s="508"/>
      <c r="AP37" s="551">
        <v>49.558010101318359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90.582489013671875</v>
      </c>
      <c r="F38" s="553"/>
      <c r="G38" s="553"/>
      <c r="H38" s="553"/>
      <c r="I38" s="553">
        <v>52.236782073974609</v>
      </c>
      <c r="J38" s="553"/>
      <c r="K38" s="508">
        <v>201.70977783203125</v>
      </c>
      <c r="L38" s="508"/>
      <c r="M38" s="508"/>
      <c r="N38" s="508">
        <v>200.57957458496094</v>
      </c>
      <c r="O38" s="508"/>
      <c r="P38" s="508"/>
      <c r="Q38" s="508"/>
      <c r="R38" s="508"/>
      <c r="S38" s="508"/>
      <c r="T38" s="3">
        <v>1.1302032470703125</v>
      </c>
      <c r="U38" s="508">
        <v>7.8078722953796387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16.492498397827148</v>
      </c>
      <c r="AF38" s="551"/>
      <c r="AG38" s="551"/>
      <c r="AH38" s="551">
        <v>16.492498397827148</v>
      </c>
      <c r="AI38" s="551"/>
      <c r="AJ38" s="551"/>
      <c r="AK38" s="5">
        <v>0.95837908189773557</v>
      </c>
      <c r="AL38" s="508">
        <v>24</v>
      </c>
      <c r="AM38" s="508"/>
      <c r="AN38" s="508"/>
      <c r="AO38" s="508"/>
      <c r="AP38" s="551">
        <v>50.677009582519531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100.15929412841797</v>
      </c>
      <c r="F39" s="553"/>
      <c r="G39" s="553"/>
      <c r="H39" s="553"/>
      <c r="I39" s="553">
        <v>55.661136627197266</v>
      </c>
      <c r="J39" s="553"/>
      <c r="K39" s="508">
        <v>196.62034606933594</v>
      </c>
      <c r="L39" s="508"/>
      <c r="M39" s="508"/>
      <c r="N39" s="508">
        <v>195.44686889648438</v>
      </c>
      <c r="O39" s="508"/>
      <c r="P39" s="508"/>
      <c r="Q39" s="508"/>
      <c r="R39" s="508"/>
      <c r="S39" s="508"/>
      <c r="T39" s="3">
        <v>1.1734771728515625</v>
      </c>
      <c r="U39" s="508">
        <v>8.8386211395263672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16.384998321533203</v>
      </c>
      <c r="AF39" s="551"/>
      <c r="AG39" s="551"/>
      <c r="AH39" s="551">
        <v>16.384998321533203</v>
      </c>
      <c r="AI39" s="551"/>
      <c r="AJ39" s="551"/>
      <c r="AK39" s="5">
        <v>0.95213225246429445</v>
      </c>
      <c r="AL39" s="508">
        <v>24</v>
      </c>
      <c r="AM39" s="508"/>
      <c r="AN39" s="508"/>
      <c r="AO39" s="508"/>
      <c r="AP39" s="551">
        <v>50.183006286621094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100.73598480224609</v>
      </c>
      <c r="F40" s="553"/>
      <c r="G40" s="553"/>
      <c r="H40" s="553"/>
      <c r="I40" s="553">
        <v>54.061939239501953</v>
      </c>
      <c r="J40" s="553"/>
      <c r="K40" s="508">
        <v>185.98236083984375</v>
      </c>
      <c r="L40" s="508"/>
      <c r="M40" s="508"/>
      <c r="N40" s="508">
        <v>185.00477600097656</v>
      </c>
      <c r="O40" s="508"/>
      <c r="P40" s="508"/>
      <c r="Q40" s="508"/>
      <c r="R40" s="508"/>
      <c r="S40" s="508"/>
      <c r="T40" s="3">
        <v>0.9775848388671875</v>
      </c>
      <c r="U40" s="508">
        <v>8.7560291290283203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17.002498626708984</v>
      </c>
      <c r="AF40" s="551"/>
      <c r="AG40" s="551"/>
      <c r="AH40" s="551">
        <v>17.002498626708984</v>
      </c>
      <c r="AI40" s="551"/>
      <c r="AJ40" s="551"/>
      <c r="AK40" s="5">
        <v>0.98801519519805914</v>
      </c>
      <c r="AL40" s="508">
        <v>24</v>
      </c>
      <c r="AM40" s="508"/>
      <c r="AN40" s="508"/>
      <c r="AO40" s="508"/>
      <c r="AP40" s="551">
        <v>52.015010833740234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102.05442047119141</v>
      </c>
      <c r="F41" s="553"/>
      <c r="G41" s="553"/>
      <c r="H41" s="553"/>
      <c r="I41" s="553">
        <v>53.759777069091797</v>
      </c>
      <c r="J41" s="553"/>
      <c r="K41" s="508">
        <v>187.08563232421875</v>
      </c>
      <c r="L41" s="508"/>
      <c r="M41" s="508"/>
      <c r="N41" s="508">
        <v>186.07754516601562</v>
      </c>
      <c r="O41" s="508"/>
      <c r="P41" s="508"/>
      <c r="Q41" s="508"/>
      <c r="R41" s="508"/>
      <c r="S41" s="508"/>
      <c r="T41" s="3">
        <v>1.008087158203125</v>
      </c>
      <c r="U41" s="508">
        <v>9.1132745742797852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18.865497589111328</v>
      </c>
      <c r="AF41" s="551"/>
      <c r="AG41" s="551"/>
      <c r="AH41" s="551">
        <v>18.865497589111328</v>
      </c>
      <c r="AI41" s="551"/>
      <c r="AJ41" s="551"/>
      <c r="AK41" s="5">
        <v>1.0962740649032594</v>
      </c>
      <c r="AL41" s="508">
        <v>24</v>
      </c>
      <c r="AM41" s="508"/>
      <c r="AN41" s="508"/>
      <c r="AO41" s="508"/>
      <c r="AP41" s="551">
        <v>57.376007080078125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102.67779541015625</v>
      </c>
      <c r="F42" s="553"/>
      <c r="G42" s="553"/>
      <c r="H42" s="553"/>
      <c r="I42" s="553">
        <v>54.312049865722656</v>
      </c>
      <c r="J42" s="553"/>
      <c r="K42" s="508">
        <v>192.4151611328125</v>
      </c>
      <c r="L42" s="508"/>
      <c r="M42" s="508"/>
      <c r="N42" s="508">
        <v>191.37950134277344</v>
      </c>
      <c r="O42" s="508"/>
      <c r="P42" s="508"/>
      <c r="Q42" s="508"/>
      <c r="R42" s="508"/>
      <c r="S42" s="508"/>
      <c r="T42" s="3">
        <v>1.0356597900390625</v>
      </c>
      <c r="U42" s="508">
        <v>9.3882207870483398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21.455999374389648</v>
      </c>
      <c r="AF42" s="551"/>
      <c r="AG42" s="551"/>
      <c r="AH42" s="551">
        <v>21.455999374389648</v>
      </c>
      <c r="AI42" s="551"/>
      <c r="AJ42" s="551"/>
      <c r="AK42" s="5">
        <v>1.2468081236457824</v>
      </c>
      <c r="AL42" s="508">
        <v>24</v>
      </c>
      <c r="AM42" s="508"/>
      <c r="AN42" s="508"/>
      <c r="AO42" s="508"/>
      <c r="AP42" s="551">
        <v>62.389015197753906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101.83718109130859</v>
      </c>
      <c r="F43" s="553"/>
      <c r="G43" s="553"/>
      <c r="H43" s="553"/>
      <c r="I43" s="553">
        <v>54.060115814208984</v>
      </c>
      <c r="J43" s="553"/>
      <c r="K43" s="508">
        <v>186.82449340820313</v>
      </c>
      <c r="L43" s="508"/>
      <c r="M43" s="508"/>
      <c r="N43" s="508">
        <v>185.73851013183594</v>
      </c>
      <c r="O43" s="508"/>
      <c r="P43" s="508"/>
      <c r="Q43" s="508"/>
      <c r="R43" s="508"/>
      <c r="S43" s="508"/>
      <c r="T43" s="3">
        <v>1.0859832763671875</v>
      </c>
      <c r="U43" s="508">
        <v>9.0083026885986328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17.538997650146484</v>
      </c>
      <c r="AF43" s="551"/>
      <c r="AG43" s="551"/>
      <c r="AH43" s="551">
        <v>17.538997650146484</v>
      </c>
      <c r="AI43" s="551"/>
      <c r="AJ43" s="551"/>
      <c r="AK43" s="5">
        <v>1.0191911534500122</v>
      </c>
      <c r="AL43" s="508">
        <v>24</v>
      </c>
      <c r="AM43" s="508"/>
      <c r="AN43" s="508"/>
      <c r="AO43" s="508"/>
      <c r="AP43" s="551">
        <v>52.499004364013672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101.14044952392578</v>
      </c>
      <c r="F44" s="553"/>
      <c r="G44" s="553"/>
      <c r="H44" s="553"/>
      <c r="I44" s="553">
        <v>53.818157196044922</v>
      </c>
      <c r="J44" s="553"/>
      <c r="K44" s="508">
        <v>185.72312927246094</v>
      </c>
      <c r="L44" s="508"/>
      <c r="M44" s="508"/>
      <c r="N44" s="508">
        <v>184.76582336425781</v>
      </c>
      <c r="O44" s="508"/>
      <c r="P44" s="508"/>
      <c r="Q44" s="508"/>
      <c r="R44" s="508"/>
      <c r="S44" s="508"/>
      <c r="T44" s="3">
        <v>0.957305908203125</v>
      </c>
      <c r="U44" s="508">
        <v>8.8631429672241211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16.452497482299805</v>
      </c>
      <c r="AF44" s="551"/>
      <c r="AG44" s="551"/>
      <c r="AH44" s="551">
        <v>16.452497482299805</v>
      </c>
      <c r="AI44" s="551"/>
      <c r="AJ44" s="551"/>
      <c r="AK44" s="5">
        <v>0.95605462869644164</v>
      </c>
      <c r="AL44" s="508">
        <v>24</v>
      </c>
      <c r="AM44" s="508"/>
      <c r="AN44" s="508"/>
      <c r="AO44" s="508"/>
      <c r="AP44" s="551">
        <v>50.611003875732422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101.15586853027344</v>
      </c>
      <c r="F45" s="553"/>
      <c r="G45" s="553"/>
      <c r="H45" s="553"/>
      <c r="I45" s="553">
        <v>53.244358062744141</v>
      </c>
      <c r="J45" s="553"/>
      <c r="K45" s="508">
        <v>184.60176086425781</v>
      </c>
      <c r="L45" s="508"/>
      <c r="M45" s="508"/>
      <c r="N45" s="508">
        <v>183.5390625</v>
      </c>
      <c r="O45" s="508"/>
      <c r="P45" s="508"/>
      <c r="Q45" s="508"/>
      <c r="R45" s="508"/>
      <c r="S45" s="508"/>
      <c r="T45" s="3">
        <v>1.0626983642578125</v>
      </c>
      <c r="U45" s="508">
        <v>8.9235830307006836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17.114997863769531</v>
      </c>
      <c r="AF45" s="551"/>
      <c r="AG45" s="551"/>
      <c r="AH45" s="551">
        <v>17.114997863769531</v>
      </c>
      <c r="AI45" s="551"/>
      <c r="AJ45" s="551"/>
      <c r="AK45" s="5">
        <v>0.99455252586364751</v>
      </c>
      <c r="AL45" s="508">
        <v>24</v>
      </c>
      <c r="AM45" s="508"/>
      <c r="AN45" s="508"/>
      <c r="AO45" s="508"/>
      <c r="AP45" s="551">
        <v>53.796012878417969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101.24607849121094</v>
      </c>
      <c r="F46" s="553"/>
      <c r="G46" s="553"/>
      <c r="H46" s="553"/>
      <c r="I46" s="553">
        <v>55.26605224609375</v>
      </c>
      <c r="J46" s="553"/>
      <c r="K46" s="508">
        <v>199.92214965820312</v>
      </c>
      <c r="L46" s="508"/>
      <c r="M46" s="508"/>
      <c r="N46" s="508">
        <v>198.82206726074219</v>
      </c>
      <c r="O46" s="508"/>
      <c r="P46" s="508"/>
      <c r="Q46" s="508"/>
      <c r="R46" s="508"/>
      <c r="S46" s="508"/>
      <c r="T46" s="3">
        <v>1.1000823974609375</v>
      </c>
      <c r="U46" s="508">
        <v>9.2783994674682617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16.559499740600586</v>
      </c>
      <c r="AF46" s="551"/>
      <c r="AG46" s="551"/>
      <c r="AH46" s="551">
        <v>16.559499740600586</v>
      </c>
      <c r="AI46" s="551"/>
      <c r="AJ46" s="551"/>
      <c r="AK46" s="5">
        <v>0.96227252992630008</v>
      </c>
      <c r="AL46" s="508">
        <v>24</v>
      </c>
      <c r="AM46" s="508"/>
      <c r="AN46" s="508"/>
      <c r="AO46" s="508"/>
      <c r="AP46" s="551">
        <v>47.570011138916016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101.08319854736328</v>
      </c>
      <c r="F47" s="553"/>
      <c r="G47" s="553"/>
      <c r="H47" s="553"/>
      <c r="I47" s="553">
        <v>55.615715026855469</v>
      </c>
      <c r="J47" s="553"/>
      <c r="K47" s="508">
        <v>202.21543884277344</v>
      </c>
      <c r="L47" s="508"/>
      <c r="M47" s="508"/>
      <c r="N47" s="508">
        <v>200.94044494628906</v>
      </c>
      <c r="O47" s="508"/>
      <c r="P47" s="508"/>
      <c r="Q47" s="508"/>
      <c r="R47" s="508"/>
      <c r="S47" s="508"/>
      <c r="T47" s="3">
        <v>1.274993896484375</v>
      </c>
      <c r="U47" s="508">
        <v>9.2908706665039062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18.022998809814453</v>
      </c>
      <c r="AF47" s="551"/>
      <c r="AG47" s="551"/>
      <c r="AH47" s="551">
        <v>18.022998809814453</v>
      </c>
      <c r="AI47" s="551"/>
      <c r="AJ47" s="551"/>
      <c r="AK47" s="5">
        <v>1.0473164608383179</v>
      </c>
      <c r="AL47" s="508">
        <v>24</v>
      </c>
      <c r="AM47" s="508"/>
      <c r="AN47" s="508"/>
      <c r="AO47" s="508"/>
      <c r="AP47" s="551">
        <v>51.330009460449219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101.71106719970703</v>
      </c>
      <c r="F48" s="553"/>
      <c r="G48" s="553"/>
      <c r="H48" s="553"/>
      <c r="I48" s="553">
        <v>56.830852508544922</v>
      </c>
      <c r="J48" s="553"/>
      <c r="K48" s="508">
        <v>209.34164428710937</v>
      </c>
      <c r="L48" s="508"/>
      <c r="M48" s="508"/>
      <c r="N48" s="508">
        <v>208.00698852539062</v>
      </c>
      <c r="O48" s="508"/>
      <c r="P48" s="508"/>
      <c r="Q48" s="508"/>
      <c r="R48" s="508"/>
      <c r="S48" s="508"/>
      <c r="T48" s="3">
        <v>1.33465576171875</v>
      </c>
      <c r="U48" s="508">
        <v>9.4988155364990234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18.220500946044922</v>
      </c>
      <c r="AF48" s="551"/>
      <c r="AG48" s="551"/>
      <c r="AH48" s="551">
        <v>18.220500946044922</v>
      </c>
      <c r="AI48" s="551"/>
      <c r="AJ48" s="551"/>
      <c r="AK48" s="5">
        <v>1.0587933099746705</v>
      </c>
      <c r="AL48" s="508">
        <v>24</v>
      </c>
      <c r="AM48" s="508"/>
      <c r="AN48" s="508"/>
      <c r="AO48" s="508"/>
      <c r="AP48" s="551">
        <v>55.732009887695313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101.35625457763672</v>
      </c>
      <c r="F49" s="553"/>
      <c r="G49" s="553"/>
      <c r="H49" s="553"/>
      <c r="I49" s="553">
        <v>58.286994934082031</v>
      </c>
      <c r="J49" s="553"/>
      <c r="K49" s="508">
        <v>196.7132568359375</v>
      </c>
      <c r="L49" s="508"/>
      <c r="M49" s="508"/>
      <c r="N49" s="508">
        <v>195.10700988769531</v>
      </c>
      <c r="O49" s="508"/>
      <c r="P49" s="508"/>
      <c r="Q49" s="508"/>
      <c r="R49" s="508"/>
      <c r="S49" s="508"/>
      <c r="T49" s="3">
        <v>1.6062469482421875</v>
      </c>
      <c r="U49" s="508">
        <v>8.5931034088134766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21.36199951171875</v>
      </c>
      <c r="AF49" s="551"/>
      <c r="AG49" s="551"/>
      <c r="AH49" s="551">
        <v>21.36199951171875</v>
      </c>
      <c r="AI49" s="551"/>
      <c r="AJ49" s="551"/>
      <c r="AK49" s="5">
        <v>1.2413457916259767</v>
      </c>
      <c r="AL49" s="508">
        <v>24</v>
      </c>
      <c r="AM49" s="508"/>
      <c r="AN49" s="508"/>
      <c r="AO49" s="508"/>
      <c r="AP49" s="551">
        <v>60.097007751464844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100.4111328125</v>
      </c>
      <c r="F50" s="553"/>
      <c r="G50" s="553"/>
      <c r="H50" s="553"/>
      <c r="I50" s="553">
        <v>62.294689178466797</v>
      </c>
      <c r="J50" s="553"/>
      <c r="K50" s="508">
        <v>187.20281982421875</v>
      </c>
      <c r="L50" s="508"/>
      <c r="M50" s="508"/>
      <c r="N50" s="508">
        <v>185.01699829101562</v>
      </c>
      <c r="O50" s="508"/>
      <c r="P50" s="508"/>
      <c r="Q50" s="508"/>
      <c r="R50" s="508"/>
      <c r="S50" s="508"/>
      <c r="T50" s="3">
        <v>2.185821533203125</v>
      </c>
      <c r="U50" s="508">
        <v>7.3002748489379883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18.270998001098633</v>
      </c>
      <c r="AF50" s="551"/>
      <c r="AG50" s="551"/>
      <c r="AH50" s="551">
        <v>18.270998001098633</v>
      </c>
      <c r="AI50" s="551"/>
      <c r="AJ50" s="551"/>
      <c r="AK50" s="5">
        <v>1.0617276938438416</v>
      </c>
      <c r="AL50" s="508">
        <v>24</v>
      </c>
      <c r="AM50" s="508"/>
      <c r="AN50" s="508"/>
      <c r="AO50" s="508"/>
      <c r="AP50" s="551">
        <v>50.905014038085938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101.03837585449219</v>
      </c>
      <c r="F51" s="553"/>
      <c r="G51" s="553"/>
      <c r="H51" s="553"/>
      <c r="I51" s="553">
        <v>55.029270172119141</v>
      </c>
      <c r="J51" s="553"/>
      <c r="K51" s="508">
        <v>195.22520446777344</v>
      </c>
      <c r="L51" s="508"/>
      <c r="M51" s="508"/>
      <c r="N51" s="508">
        <v>193.87359619140625</v>
      </c>
      <c r="O51" s="508"/>
      <c r="P51" s="508"/>
      <c r="Q51" s="508"/>
      <c r="R51" s="508"/>
      <c r="S51" s="508"/>
      <c r="T51" s="3">
        <v>1.3516082763671875</v>
      </c>
      <c r="U51" s="508">
        <v>9.0810060501098633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19.272499084472656</v>
      </c>
      <c r="AF51" s="551"/>
      <c r="AG51" s="551"/>
      <c r="AH51" s="551">
        <v>19.272499084472656</v>
      </c>
      <c r="AI51" s="551"/>
      <c r="AJ51" s="551"/>
      <c r="AK51" s="5">
        <v>1.1199249217987062</v>
      </c>
      <c r="AL51" s="508">
        <v>24</v>
      </c>
      <c r="AM51" s="508"/>
      <c r="AN51" s="508"/>
      <c r="AO51" s="508"/>
      <c r="AP51" s="551">
        <v>53.462013244628906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79.514137268066406</v>
      </c>
      <c r="F52" s="553"/>
      <c r="G52" s="553"/>
      <c r="H52" s="553"/>
      <c r="I52" s="553">
        <v>46.422740936279297</v>
      </c>
      <c r="J52" s="553"/>
      <c r="K52" s="508">
        <v>169.78724670410156</v>
      </c>
      <c r="L52" s="508"/>
      <c r="M52" s="508"/>
      <c r="N52" s="508">
        <v>168.66365051269531</v>
      </c>
      <c r="O52" s="508"/>
      <c r="P52" s="508"/>
      <c r="Q52" s="508"/>
      <c r="R52" s="508"/>
      <c r="S52" s="508"/>
      <c r="T52" s="3">
        <v>1.12359619140625</v>
      </c>
      <c r="U52" s="508">
        <v>5.6362547874450684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18.275497436523438</v>
      </c>
      <c r="AF52" s="551"/>
      <c r="AG52" s="551"/>
      <c r="AH52" s="551">
        <v>18.275497436523438</v>
      </c>
      <c r="AI52" s="551"/>
      <c r="AJ52" s="551"/>
      <c r="AK52" s="5">
        <v>1.061989156036377</v>
      </c>
      <c r="AL52" s="508">
        <v>24</v>
      </c>
      <c r="AM52" s="508"/>
      <c r="AN52" s="508"/>
      <c r="AO52" s="508"/>
      <c r="AP52" s="551">
        <v>48.673000335693359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77.723220825195312</v>
      </c>
      <c r="F53" s="553"/>
      <c r="G53" s="553"/>
      <c r="H53" s="553"/>
      <c r="I53" s="553">
        <v>46.83502197265625</v>
      </c>
      <c r="J53" s="553"/>
      <c r="K53" s="508">
        <v>202.67280578613281</v>
      </c>
      <c r="L53" s="508"/>
      <c r="M53" s="508"/>
      <c r="N53" s="508">
        <v>201.39633178710937</v>
      </c>
      <c r="O53" s="508"/>
      <c r="P53" s="508"/>
      <c r="Q53" s="508"/>
      <c r="R53" s="508"/>
      <c r="S53" s="508"/>
      <c r="T53" s="3">
        <v>1.2764739990234375</v>
      </c>
      <c r="U53" s="508">
        <v>6.3229002952575684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18.056997299194336</v>
      </c>
      <c r="AF53" s="551"/>
      <c r="AG53" s="551"/>
      <c r="AH53" s="551">
        <v>18.056997299194336</v>
      </c>
      <c r="AI53" s="551"/>
      <c r="AJ53" s="551"/>
      <c r="AK53" s="5">
        <v>1.049292113056183</v>
      </c>
      <c r="AL53" s="508">
        <v>24</v>
      </c>
      <c r="AM53" s="508"/>
      <c r="AN53" s="508"/>
      <c r="AO53" s="508"/>
      <c r="AP53" s="551">
        <v>52.098007202148437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89.00191116333005</v>
      </c>
      <c r="F54" s="552"/>
      <c r="G54" s="552"/>
      <c r="H54" s="552"/>
      <c r="I54" s="552">
        <v>51.189969762166335</v>
      </c>
      <c r="J54" s="552"/>
      <c r="K54" s="501">
        <v>5995.8878326416034</v>
      </c>
      <c r="L54" s="501"/>
      <c r="M54" s="501"/>
      <c r="N54" s="501">
        <v>5959.3658752441406</v>
      </c>
      <c r="O54" s="501"/>
      <c r="P54" s="501"/>
      <c r="Q54" s="501"/>
      <c r="R54" s="501"/>
      <c r="S54" s="501"/>
      <c r="T54" s="4">
        <v>36.52195739746093</v>
      </c>
      <c r="U54" s="501">
        <v>227.65167406201363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543.31500375270832</v>
      </c>
      <c r="AF54" s="501"/>
      <c r="AG54" s="501"/>
      <c r="AH54" s="501">
        <v>543.31500375270832</v>
      </c>
      <c r="AI54" s="501"/>
      <c r="AJ54" s="501"/>
      <c r="AK54" s="4">
        <v>31.572032353477496</v>
      </c>
      <c r="AL54" s="500">
        <v>720</v>
      </c>
      <c r="AM54" s="500"/>
      <c r="AN54" s="500"/>
      <c r="AO54" s="500"/>
      <c r="AP54" s="501">
        <v>1613.9942817687988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211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18177.235199928284</v>
      </c>
      <c r="G60" s="484"/>
      <c r="H60" s="484"/>
      <c r="I60" s="484"/>
      <c r="J60" s="484"/>
      <c r="K60" s="484"/>
      <c r="L60" s="484">
        <v>18116.656861305237</v>
      </c>
      <c r="M60" s="484"/>
      <c r="N60" s="484"/>
      <c r="O60" s="484"/>
      <c r="P60" s="484">
        <v>546.59741961956024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1780.8219504952431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7486.2661092281342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12181.348484039307</v>
      </c>
      <c r="G61" s="484"/>
      <c r="H61" s="484"/>
      <c r="I61" s="484"/>
      <c r="J61" s="484"/>
      <c r="K61" s="484"/>
      <c r="L61" s="484">
        <v>12157.290391921997</v>
      </c>
      <c r="M61" s="484"/>
      <c r="N61" s="484"/>
      <c r="O61" s="484"/>
      <c r="P61" s="484">
        <v>318.94574555754662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1237.5069467425346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5872.2722072601318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5995.8867158889771</v>
      </c>
      <c r="G62" s="484"/>
      <c r="H62" s="484"/>
      <c r="I62" s="484"/>
      <c r="J62" s="484"/>
      <c r="K62" s="484"/>
      <c r="L62" s="484">
        <v>5959.3664693832397</v>
      </c>
      <c r="M62" s="484"/>
      <c r="N62" s="484"/>
      <c r="O62" s="484"/>
      <c r="P62" s="484">
        <v>227.65167406201363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543.31500375270832</v>
      </c>
      <c r="AG62" s="484"/>
      <c r="AH62" s="484"/>
      <c r="AI62" s="484">
        <v>31.572032353477496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1613.9939019680023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227.65167406201363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31.572034868069881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196.07963919394376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543.31500375270832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1613.9939019680023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46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276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46606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169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277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276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85.204582214355469</v>
      </c>
      <c r="F24" s="553"/>
      <c r="G24" s="553"/>
      <c r="H24" s="553"/>
      <c r="I24" s="553">
        <v>50.910469055175781</v>
      </c>
      <c r="J24" s="553"/>
      <c r="K24" s="508">
        <v>181.50872802734375</v>
      </c>
      <c r="L24" s="508"/>
      <c r="M24" s="508"/>
      <c r="N24" s="508">
        <v>182.0447998046875</v>
      </c>
      <c r="O24" s="508"/>
      <c r="P24" s="508"/>
      <c r="Q24" s="508"/>
      <c r="R24" s="508"/>
      <c r="S24" s="508"/>
      <c r="T24" s="3">
        <v>-0.53607177734375</v>
      </c>
      <c r="U24" s="508">
        <v>6.1980533599853516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13.621000289916992</v>
      </c>
      <c r="AF24" s="551"/>
      <c r="AG24" s="551"/>
      <c r="AH24" s="551">
        <v>13.621000289916992</v>
      </c>
      <c r="AI24" s="551"/>
      <c r="AJ24" s="551"/>
      <c r="AK24" s="5">
        <v>0.7915163268470764</v>
      </c>
      <c r="AL24" s="508">
        <v>24</v>
      </c>
      <c r="AM24" s="508"/>
      <c r="AN24" s="508"/>
      <c r="AO24" s="508"/>
      <c r="AP24" s="551">
        <v>40.035003662109375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81.652427673339844</v>
      </c>
      <c r="F25" s="553"/>
      <c r="G25" s="553"/>
      <c r="H25" s="553"/>
      <c r="I25" s="553">
        <v>47.488082885742187</v>
      </c>
      <c r="J25" s="553"/>
      <c r="K25" s="508">
        <v>150.79182434082031</v>
      </c>
      <c r="L25" s="508"/>
      <c r="M25" s="508"/>
      <c r="N25" s="508">
        <v>151.11039733886719</v>
      </c>
      <c r="O25" s="508"/>
      <c r="P25" s="508"/>
      <c r="Q25" s="508"/>
      <c r="R25" s="508"/>
      <c r="S25" s="508"/>
      <c r="T25" s="3">
        <v>-0.318572998046875</v>
      </c>
      <c r="U25" s="508">
        <v>5.1406798362731934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14.071501731872559</v>
      </c>
      <c r="AF25" s="551"/>
      <c r="AG25" s="551"/>
      <c r="AH25" s="551">
        <v>14.071501731872559</v>
      </c>
      <c r="AI25" s="551"/>
      <c r="AJ25" s="551"/>
      <c r="AK25" s="5">
        <v>0.81769496563911437</v>
      </c>
      <c r="AL25" s="508">
        <v>24</v>
      </c>
      <c r="AM25" s="508"/>
      <c r="AN25" s="508"/>
      <c r="AO25" s="508"/>
      <c r="AP25" s="551">
        <v>39.871006011962891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69.853218078613281</v>
      </c>
      <c r="F26" s="553"/>
      <c r="G26" s="553"/>
      <c r="H26" s="553"/>
      <c r="I26" s="553">
        <v>47.039710998535156</v>
      </c>
      <c r="J26" s="553"/>
      <c r="K26" s="508">
        <v>176.88665771484375</v>
      </c>
      <c r="L26" s="508"/>
      <c r="M26" s="508"/>
      <c r="N26" s="508">
        <v>177.36474609375</v>
      </c>
      <c r="O26" s="508"/>
      <c r="P26" s="508"/>
      <c r="Q26" s="508"/>
      <c r="R26" s="508"/>
      <c r="S26" s="508"/>
      <c r="T26" s="3">
        <v>-0.47808837890625</v>
      </c>
      <c r="U26" s="508">
        <v>4.0343217849731445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13.0625</v>
      </c>
      <c r="AF26" s="551"/>
      <c r="AG26" s="551"/>
      <c r="AH26" s="551">
        <v>13.0625</v>
      </c>
      <c r="AI26" s="551"/>
      <c r="AJ26" s="551"/>
      <c r="AK26" s="5">
        <v>0.759061875</v>
      </c>
      <c r="AL26" s="508">
        <v>24</v>
      </c>
      <c r="AM26" s="508"/>
      <c r="AN26" s="508"/>
      <c r="AO26" s="508"/>
      <c r="AP26" s="551">
        <v>38.589004516601562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71.752861022949219</v>
      </c>
      <c r="F27" s="553"/>
      <c r="G27" s="553"/>
      <c r="H27" s="553"/>
      <c r="I27" s="553">
        <v>46.519100189208984</v>
      </c>
      <c r="J27" s="553"/>
      <c r="K27" s="508">
        <v>173.13069152832031</v>
      </c>
      <c r="L27" s="508"/>
      <c r="M27" s="508"/>
      <c r="N27" s="508">
        <v>173.52984619140625</v>
      </c>
      <c r="O27" s="508"/>
      <c r="P27" s="508"/>
      <c r="Q27" s="508"/>
      <c r="R27" s="508"/>
      <c r="S27" s="508"/>
      <c r="T27" s="3">
        <v>-0.3991546630859375</v>
      </c>
      <c r="U27" s="508">
        <v>4.3372364044189453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14.306001663208008</v>
      </c>
      <c r="AF27" s="551"/>
      <c r="AG27" s="551"/>
      <c r="AH27" s="551">
        <v>14.306001663208008</v>
      </c>
      <c r="AI27" s="551"/>
      <c r="AJ27" s="551"/>
      <c r="AK27" s="5">
        <v>0.83132175664901731</v>
      </c>
      <c r="AL27" s="508">
        <v>24</v>
      </c>
      <c r="AM27" s="508"/>
      <c r="AN27" s="508"/>
      <c r="AO27" s="508"/>
      <c r="AP27" s="551">
        <v>42.277000427246094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75.873558044433594</v>
      </c>
      <c r="F28" s="553"/>
      <c r="G28" s="553"/>
      <c r="H28" s="553"/>
      <c r="I28" s="553">
        <v>46.264217376708984</v>
      </c>
      <c r="J28" s="553"/>
      <c r="K28" s="508">
        <v>160.21484375</v>
      </c>
      <c r="L28" s="508"/>
      <c r="M28" s="508"/>
      <c r="N28" s="508">
        <v>160.47500610351562</v>
      </c>
      <c r="O28" s="508"/>
      <c r="P28" s="508"/>
      <c r="Q28" s="508"/>
      <c r="R28" s="508"/>
      <c r="S28" s="508"/>
      <c r="T28" s="3">
        <v>-0.260162353515625</v>
      </c>
      <c r="U28" s="508">
        <v>4.7080016136169434</v>
      </c>
      <c r="V28" s="508"/>
      <c r="W28" s="508"/>
      <c r="X28" s="508"/>
      <c r="Y28" s="508">
        <v>23.999444961547852</v>
      </c>
      <c r="Z28" s="508"/>
      <c r="AA28" s="508"/>
      <c r="AB28" s="508"/>
      <c r="AC28" s="508"/>
      <c r="AD28" s="508"/>
      <c r="AE28" s="551">
        <v>17.606000900268555</v>
      </c>
      <c r="AF28" s="551"/>
      <c r="AG28" s="551"/>
      <c r="AH28" s="551">
        <v>17.606000900268555</v>
      </c>
      <c r="AI28" s="551"/>
      <c r="AJ28" s="551"/>
      <c r="AK28" s="5">
        <v>1.0230847123146058</v>
      </c>
      <c r="AL28" s="508">
        <v>23.999444961547852</v>
      </c>
      <c r="AM28" s="508"/>
      <c r="AN28" s="508"/>
      <c r="AO28" s="508"/>
      <c r="AP28" s="551">
        <v>49.459007263183594</v>
      </c>
      <c r="AQ28" s="551"/>
      <c r="AR28" s="551"/>
      <c r="AS28" s="551"/>
      <c r="AT28" s="551"/>
      <c r="AU28" s="508">
        <v>23.999444961547852</v>
      </c>
      <c r="AV28" s="508"/>
    </row>
    <row r="29" spans="2:48" ht="15" customHeight="1">
      <c r="B29" s="514" t="s">
        <v>107</v>
      </c>
      <c r="C29" s="514"/>
      <c r="D29" s="514"/>
      <c r="E29" s="553">
        <v>76.464370727539062</v>
      </c>
      <c r="F29" s="553"/>
      <c r="G29" s="553"/>
      <c r="H29" s="553"/>
      <c r="I29" s="553">
        <v>45.527702331542969</v>
      </c>
      <c r="J29" s="553"/>
      <c r="K29" s="508">
        <v>141.46726989746094</v>
      </c>
      <c r="L29" s="508"/>
      <c r="M29" s="508"/>
      <c r="N29" s="508">
        <v>141.78614807128906</v>
      </c>
      <c r="O29" s="508"/>
      <c r="P29" s="508"/>
      <c r="Q29" s="508"/>
      <c r="R29" s="508"/>
      <c r="S29" s="508"/>
      <c r="T29" s="3">
        <v>-0.318878173828125</v>
      </c>
      <c r="U29" s="508">
        <v>4.363987922668457</v>
      </c>
      <c r="V29" s="508"/>
      <c r="W29" s="508"/>
      <c r="X29" s="508"/>
      <c r="Y29" s="508">
        <v>23.999444961547852</v>
      </c>
      <c r="Z29" s="508"/>
      <c r="AA29" s="508"/>
      <c r="AB29" s="508"/>
      <c r="AC29" s="508"/>
      <c r="AD29" s="508"/>
      <c r="AE29" s="551">
        <v>14.744500160217285</v>
      </c>
      <c r="AF29" s="551"/>
      <c r="AG29" s="551"/>
      <c r="AH29" s="551">
        <v>14.744500160217285</v>
      </c>
      <c r="AI29" s="551"/>
      <c r="AJ29" s="551"/>
      <c r="AK29" s="5">
        <v>0.85680290431022643</v>
      </c>
      <c r="AL29" s="508">
        <v>23.999444961547852</v>
      </c>
      <c r="AM29" s="508"/>
      <c r="AN29" s="508"/>
      <c r="AO29" s="508"/>
      <c r="AP29" s="551">
        <v>43.378005981445313</v>
      </c>
      <c r="AQ29" s="551"/>
      <c r="AR29" s="551"/>
      <c r="AS29" s="551"/>
      <c r="AT29" s="551"/>
      <c r="AU29" s="508">
        <v>23.999444961547852</v>
      </c>
      <c r="AV29" s="508"/>
    </row>
    <row r="30" spans="2:48" ht="14.25" customHeight="1">
      <c r="B30" s="514" t="s">
        <v>108</v>
      </c>
      <c r="C30" s="514"/>
      <c r="D30" s="514"/>
      <c r="E30" s="553">
        <v>80.069786071777344</v>
      </c>
      <c r="F30" s="553"/>
      <c r="G30" s="553"/>
      <c r="H30" s="553"/>
      <c r="I30" s="553">
        <v>46.717594146728516</v>
      </c>
      <c r="J30" s="553"/>
      <c r="K30" s="508">
        <v>157.13212585449219</v>
      </c>
      <c r="L30" s="508"/>
      <c r="M30" s="508"/>
      <c r="N30" s="508">
        <v>157.61868286132812</v>
      </c>
      <c r="O30" s="508"/>
      <c r="P30" s="508"/>
      <c r="Q30" s="508"/>
      <c r="R30" s="508"/>
      <c r="S30" s="508"/>
      <c r="T30" s="3">
        <v>-0.4865570068359375</v>
      </c>
      <c r="U30" s="508">
        <v>5.2067198753356934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15.654500961303711</v>
      </c>
      <c r="AF30" s="551"/>
      <c r="AG30" s="551"/>
      <c r="AH30" s="551">
        <v>15.654500961303711</v>
      </c>
      <c r="AI30" s="551"/>
      <c r="AJ30" s="551"/>
      <c r="AK30" s="5">
        <v>0.9096830508613587</v>
      </c>
      <c r="AL30" s="508">
        <v>24</v>
      </c>
      <c r="AM30" s="508"/>
      <c r="AN30" s="508"/>
      <c r="AO30" s="508"/>
      <c r="AP30" s="551">
        <v>42.565998077392578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80.558151245117188</v>
      </c>
      <c r="F31" s="553"/>
      <c r="G31" s="553"/>
      <c r="H31" s="553"/>
      <c r="I31" s="553">
        <v>50.196941375732422</v>
      </c>
      <c r="J31" s="553"/>
      <c r="K31" s="508">
        <v>196.91331481933594</v>
      </c>
      <c r="L31" s="508"/>
      <c r="M31" s="508"/>
      <c r="N31" s="508">
        <v>197.65045166015625</v>
      </c>
      <c r="O31" s="508"/>
      <c r="P31" s="508"/>
      <c r="Q31" s="508"/>
      <c r="R31" s="508"/>
      <c r="S31" s="508"/>
      <c r="T31" s="3">
        <v>-0.7371368408203125</v>
      </c>
      <c r="U31" s="508">
        <v>5.9483346939086914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14.91400146484375</v>
      </c>
      <c r="AF31" s="551"/>
      <c r="AG31" s="551"/>
      <c r="AH31" s="551">
        <v>14.91400146484375</v>
      </c>
      <c r="AI31" s="551"/>
      <c r="AJ31" s="551"/>
      <c r="AK31" s="5">
        <v>0.86665262512207031</v>
      </c>
      <c r="AL31" s="508">
        <v>24</v>
      </c>
      <c r="AM31" s="508"/>
      <c r="AN31" s="508"/>
      <c r="AO31" s="508"/>
      <c r="AP31" s="551">
        <v>42.025001525878906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79.2581787109375</v>
      </c>
      <c r="F32" s="553"/>
      <c r="G32" s="553"/>
      <c r="H32" s="553"/>
      <c r="I32" s="553">
        <v>48.607421875</v>
      </c>
      <c r="J32" s="553"/>
      <c r="K32" s="508">
        <v>172.332763671875</v>
      </c>
      <c r="L32" s="508"/>
      <c r="M32" s="508"/>
      <c r="N32" s="508">
        <v>172.92889404296875</v>
      </c>
      <c r="O32" s="508"/>
      <c r="P32" s="508"/>
      <c r="Q32" s="508"/>
      <c r="R32" s="508"/>
      <c r="S32" s="508"/>
      <c r="T32" s="3">
        <v>-0.59613037109375</v>
      </c>
      <c r="U32" s="508">
        <v>5.2391242980957031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14.777000427246094</v>
      </c>
      <c r="AF32" s="551"/>
      <c r="AG32" s="551"/>
      <c r="AH32" s="551">
        <v>14.777000427246094</v>
      </c>
      <c r="AI32" s="551"/>
      <c r="AJ32" s="551"/>
      <c r="AK32" s="5">
        <v>0.85869149482727058</v>
      </c>
      <c r="AL32" s="508">
        <v>24</v>
      </c>
      <c r="AM32" s="508"/>
      <c r="AN32" s="508"/>
      <c r="AO32" s="508"/>
      <c r="AP32" s="551">
        <v>41.873001098632812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72.675750732421875</v>
      </c>
      <c r="F33" s="553"/>
      <c r="G33" s="553"/>
      <c r="H33" s="553"/>
      <c r="I33" s="553">
        <v>46.792949676513672</v>
      </c>
      <c r="J33" s="553"/>
      <c r="K33" s="508">
        <v>171.91888427734375</v>
      </c>
      <c r="L33" s="508"/>
      <c r="M33" s="508"/>
      <c r="N33" s="508">
        <v>172.57670593261719</v>
      </c>
      <c r="O33" s="508"/>
      <c r="P33" s="508"/>
      <c r="Q33" s="508"/>
      <c r="R33" s="508"/>
      <c r="S33" s="508"/>
      <c r="T33" s="3">
        <v>-0.6578216552734375</v>
      </c>
      <c r="U33" s="508">
        <v>4.4337382316589355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13.380000114440918</v>
      </c>
      <c r="AF33" s="551"/>
      <c r="AG33" s="551"/>
      <c r="AH33" s="551">
        <v>13.380000114440918</v>
      </c>
      <c r="AI33" s="551"/>
      <c r="AJ33" s="551"/>
      <c r="AK33" s="5">
        <v>0.77751180665016173</v>
      </c>
      <c r="AL33" s="508">
        <v>24</v>
      </c>
      <c r="AM33" s="508"/>
      <c r="AN33" s="508"/>
      <c r="AO33" s="508"/>
      <c r="AP33" s="551">
        <v>39.757003784179688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73.742530822753906</v>
      </c>
      <c r="F34" s="553"/>
      <c r="G34" s="553"/>
      <c r="H34" s="553"/>
      <c r="I34" s="553">
        <v>47.592445373535156</v>
      </c>
      <c r="J34" s="553"/>
      <c r="K34" s="508">
        <v>194.08943176269531</v>
      </c>
      <c r="L34" s="508"/>
      <c r="M34" s="508"/>
      <c r="N34" s="508">
        <v>194.77168273925781</v>
      </c>
      <c r="O34" s="508"/>
      <c r="P34" s="508"/>
      <c r="Q34" s="508"/>
      <c r="R34" s="508"/>
      <c r="S34" s="508"/>
      <c r="T34" s="3">
        <v>-0.6822509765625</v>
      </c>
      <c r="U34" s="508">
        <v>5.0298323631286621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14.708500862121582</v>
      </c>
      <c r="AF34" s="551"/>
      <c r="AG34" s="551"/>
      <c r="AH34" s="551">
        <v>14.708500862121582</v>
      </c>
      <c r="AI34" s="551"/>
      <c r="AJ34" s="551"/>
      <c r="AK34" s="5">
        <v>0.85471098509788512</v>
      </c>
      <c r="AL34" s="508">
        <v>24</v>
      </c>
      <c r="AM34" s="508"/>
      <c r="AN34" s="508"/>
      <c r="AO34" s="508"/>
      <c r="AP34" s="551">
        <v>43.291999816894531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74.841514587402344</v>
      </c>
      <c r="F35" s="553"/>
      <c r="G35" s="553"/>
      <c r="H35" s="553"/>
      <c r="I35" s="553">
        <v>47.085647583007813</v>
      </c>
      <c r="J35" s="553"/>
      <c r="K35" s="508">
        <v>177.49514770507812</v>
      </c>
      <c r="L35" s="508"/>
      <c r="M35" s="508"/>
      <c r="N35" s="508">
        <v>178.07612609863281</v>
      </c>
      <c r="O35" s="508"/>
      <c r="P35" s="508"/>
      <c r="Q35" s="508"/>
      <c r="R35" s="508"/>
      <c r="S35" s="508"/>
      <c r="T35" s="3">
        <v>-0.5809783935546875</v>
      </c>
      <c r="U35" s="508">
        <v>4.8853425979614258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18.166501998901367</v>
      </c>
      <c r="AF35" s="551"/>
      <c r="AG35" s="551"/>
      <c r="AH35" s="551">
        <v>18.166501998901367</v>
      </c>
      <c r="AI35" s="551"/>
      <c r="AJ35" s="551"/>
      <c r="AK35" s="5">
        <v>1.0556554311561586</v>
      </c>
      <c r="AL35" s="508">
        <v>24</v>
      </c>
      <c r="AM35" s="508"/>
      <c r="AN35" s="508"/>
      <c r="AO35" s="508"/>
      <c r="AP35" s="551">
        <v>52.622001647949219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84.013717651367188</v>
      </c>
      <c r="F36" s="553"/>
      <c r="G36" s="553"/>
      <c r="H36" s="553"/>
      <c r="I36" s="553">
        <v>50.177440643310547</v>
      </c>
      <c r="J36" s="553"/>
      <c r="K36" s="508">
        <v>184.25314331054687</v>
      </c>
      <c r="L36" s="508"/>
      <c r="M36" s="508"/>
      <c r="N36" s="508">
        <v>184.81324768066406</v>
      </c>
      <c r="O36" s="508"/>
      <c r="P36" s="508"/>
      <c r="Q36" s="508"/>
      <c r="R36" s="508"/>
      <c r="S36" s="508"/>
      <c r="T36" s="3">
        <v>-0.5601043701171875</v>
      </c>
      <c r="U36" s="508">
        <v>6.1618309020996094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14.233000755310059</v>
      </c>
      <c r="AF36" s="551"/>
      <c r="AG36" s="551"/>
      <c r="AH36" s="551">
        <v>14.233000755310059</v>
      </c>
      <c r="AI36" s="551"/>
      <c r="AJ36" s="551"/>
      <c r="AK36" s="5">
        <v>0.82707967389106751</v>
      </c>
      <c r="AL36" s="508">
        <v>24</v>
      </c>
      <c r="AM36" s="508"/>
      <c r="AN36" s="508"/>
      <c r="AO36" s="508"/>
      <c r="AP36" s="551">
        <v>42.167999267578125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94.777236938476562</v>
      </c>
      <c r="F37" s="553"/>
      <c r="G37" s="553"/>
      <c r="H37" s="553"/>
      <c r="I37" s="553">
        <v>52.167995452880859</v>
      </c>
      <c r="J37" s="553"/>
      <c r="K37" s="508">
        <v>160.50508117675781</v>
      </c>
      <c r="L37" s="508"/>
      <c r="M37" s="508"/>
      <c r="N37" s="508">
        <v>161.00991821289062</v>
      </c>
      <c r="O37" s="508"/>
      <c r="P37" s="508"/>
      <c r="Q37" s="508"/>
      <c r="R37" s="508"/>
      <c r="S37" s="508"/>
      <c r="T37" s="3">
        <v>-0.5048370361328125</v>
      </c>
      <c r="U37" s="508">
        <v>6.8203182220458984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16.023500442504883</v>
      </c>
      <c r="AF37" s="551"/>
      <c r="AG37" s="551"/>
      <c r="AH37" s="551">
        <v>16.023500442504883</v>
      </c>
      <c r="AI37" s="551"/>
      <c r="AJ37" s="551"/>
      <c r="AK37" s="5">
        <v>0.93112561071395872</v>
      </c>
      <c r="AL37" s="508">
        <v>24</v>
      </c>
      <c r="AM37" s="508"/>
      <c r="AN37" s="508"/>
      <c r="AO37" s="508"/>
      <c r="AP37" s="551">
        <v>44.4010009765625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90.498649597167969</v>
      </c>
      <c r="F38" s="553"/>
      <c r="G38" s="553"/>
      <c r="H38" s="553"/>
      <c r="I38" s="553">
        <v>50.434024810791016</v>
      </c>
      <c r="J38" s="553"/>
      <c r="K38" s="508">
        <v>149.99346923828125</v>
      </c>
      <c r="L38" s="508"/>
      <c r="M38" s="508"/>
      <c r="N38" s="508">
        <v>150.5751953125</v>
      </c>
      <c r="O38" s="508"/>
      <c r="P38" s="508"/>
      <c r="Q38" s="508"/>
      <c r="R38" s="508"/>
      <c r="S38" s="508"/>
      <c r="T38" s="3">
        <v>-0.58172607421875</v>
      </c>
      <c r="U38" s="508">
        <v>5.9813132286071777</v>
      </c>
      <c r="V38" s="508"/>
      <c r="W38" s="508"/>
      <c r="X38" s="508"/>
      <c r="Y38" s="508">
        <v>23.999444961547852</v>
      </c>
      <c r="Z38" s="508"/>
      <c r="AA38" s="508"/>
      <c r="AB38" s="508"/>
      <c r="AC38" s="508"/>
      <c r="AD38" s="508"/>
      <c r="AE38" s="551">
        <v>14.912001609802246</v>
      </c>
      <c r="AF38" s="551"/>
      <c r="AG38" s="551"/>
      <c r="AH38" s="551">
        <v>14.912001609802246</v>
      </c>
      <c r="AI38" s="551"/>
      <c r="AJ38" s="551"/>
      <c r="AK38" s="5">
        <v>0.86653641354560851</v>
      </c>
      <c r="AL38" s="508">
        <v>23.999444961547852</v>
      </c>
      <c r="AM38" s="508"/>
      <c r="AN38" s="508"/>
      <c r="AO38" s="508"/>
      <c r="AP38" s="551">
        <v>41.583003997802734</v>
      </c>
      <c r="AQ38" s="551"/>
      <c r="AR38" s="551"/>
      <c r="AS38" s="551"/>
      <c r="AT38" s="551"/>
      <c r="AU38" s="508">
        <v>23.999444961547852</v>
      </c>
      <c r="AV38" s="508"/>
    </row>
    <row r="39" spans="2:48" ht="14.25" customHeight="1">
      <c r="B39" s="514" t="s">
        <v>117</v>
      </c>
      <c r="C39" s="514"/>
      <c r="D39" s="514"/>
      <c r="E39" s="553">
        <v>99.86083984375</v>
      </c>
      <c r="F39" s="553"/>
      <c r="G39" s="553"/>
      <c r="H39" s="553"/>
      <c r="I39" s="553">
        <v>57.25006103515625</v>
      </c>
      <c r="J39" s="553"/>
      <c r="K39" s="508">
        <v>190.95439147949219</v>
      </c>
      <c r="L39" s="508"/>
      <c r="M39" s="508"/>
      <c r="N39" s="508">
        <v>191.5</v>
      </c>
      <c r="O39" s="508"/>
      <c r="P39" s="508"/>
      <c r="Q39" s="508"/>
      <c r="R39" s="508"/>
      <c r="S39" s="508"/>
      <c r="T39" s="3">
        <v>-0.5456085205078125</v>
      </c>
      <c r="U39" s="508">
        <v>8.1441469192504883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14.496500968933105</v>
      </c>
      <c r="AF39" s="551"/>
      <c r="AG39" s="551"/>
      <c r="AH39" s="551">
        <v>14.496500968933105</v>
      </c>
      <c r="AI39" s="551"/>
      <c r="AJ39" s="551"/>
      <c r="AK39" s="5">
        <v>0.84239167130470283</v>
      </c>
      <c r="AL39" s="508">
        <v>24</v>
      </c>
      <c r="AM39" s="508"/>
      <c r="AN39" s="508"/>
      <c r="AO39" s="508"/>
      <c r="AP39" s="551">
        <v>39.985004425048828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100.42497253417969</v>
      </c>
      <c r="F40" s="553"/>
      <c r="G40" s="553"/>
      <c r="H40" s="553"/>
      <c r="I40" s="553">
        <v>57.474674224853516</v>
      </c>
      <c r="J40" s="553"/>
      <c r="K40" s="508">
        <v>196.51197814941406</v>
      </c>
      <c r="L40" s="508"/>
      <c r="M40" s="508"/>
      <c r="N40" s="508">
        <v>196.98141479492187</v>
      </c>
      <c r="O40" s="508"/>
      <c r="P40" s="508"/>
      <c r="Q40" s="508"/>
      <c r="R40" s="508"/>
      <c r="S40" s="508"/>
      <c r="T40" s="3">
        <v>-0.4694366455078125</v>
      </c>
      <c r="U40" s="508">
        <v>8.432708740234375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15.42400074005127</v>
      </c>
      <c r="AF40" s="551"/>
      <c r="AG40" s="551"/>
      <c r="AH40" s="551">
        <v>15.42400074005127</v>
      </c>
      <c r="AI40" s="551"/>
      <c r="AJ40" s="551"/>
      <c r="AK40" s="5">
        <v>0.89628868300437925</v>
      </c>
      <c r="AL40" s="508">
        <v>24</v>
      </c>
      <c r="AM40" s="508"/>
      <c r="AN40" s="508"/>
      <c r="AO40" s="508"/>
      <c r="AP40" s="551">
        <v>45.774002075195313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101.81407165527344</v>
      </c>
      <c r="F41" s="553"/>
      <c r="G41" s="553"/>
      <c r="H41" s="553"/>
      <c r="I41" s="553">
        <v>57.674167633056641</v>
      </c>
      <c r="J41" s="553"/>
      <c r="K41" s="508">
        <v>199.22930908203125</v>
      </c>
      <c r="L41" s="508"/>
      <c r="M41" s="508"/>
      <c r="N41" s="508">
        <v>199.57435607910156</v>
      </c>
      <c r="O41" s="508"/>
      <c r="P41" s="508"/>
      <c r="Q41" s="508"/>
      <c r="R41" s="508"/>
      <c r="S41" s="508"/>
      <c r="T41" s="3">
        <v>-0.3450469970703125</v>
      </c>
      <c r="U41" s="508">
        <v>8.7910137176513672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17.150001525878906</v>
      </c>
      <c r="AF41" s="551"/>
      <c r="AG41" s="551"/>
      <c r="AH41" s="551">
        <v>17.150001525878906</v>
      </c>
      <c r="AI41" s="551"/>
      <c r="AJ41" s="551"/>
      <c r="AK41" s="5">
        <v>0.99658658866882333</v>
      </c>
      <c r="AL41" s="508">
        <v>24</v>
      </c>
      <c r="AM41" s="508"/>
      <c r="AN41" s="508"/>
      <c r="AO41" s="508"/>
      <c r="AP41" s="551">
        <v>49.527000427246094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102.40120697021484</v>
      </c>
      <c r="F42" s="553"/>
      <c r="G42" s="553"/>
      <c r="H42" s="553"/>
      <c r="I42" s="553">
        <v>57.227146148681641</v>
      </c>
      <c r="J42" s="553"/>
      <c r="K42" s="508">
        <v>193.22422790527344</v>
      </c>
      <c r="L42" s="508"/>
      <c r="M42" s="508"/>
      <c r="N42" s="508">
        <v>193.51602172851562</v>
      </c>
      <c r="O42" s="508"/>
      <c r="P42" s="508"/>
      <c r="Q42" s="508"/>
      <c r="R42" s="508"/>
      <c r="S42" s="508"/>
      <c r="T42" s="3">
        <v>-0.2917938232421875</v>
      </c>
      <c r="U42" s="508">
        <v>8.7315292358398437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19.840499877929688</v>
      </c>
      <c r="AF42" s="551"/>
      <c r="AG42" s="551"/>
      <c r="AH42" s="551">
        <v>19.840499877929688</v>
      </c>
      <c r="AI42" s="551"/>
      <c r="AJ42" s="551"/>
      <c r="AK42" s="5">
        <v>1.1529314479064943</v>
      </c>
      <c r="AL42" s="508">
        <v>24</v>
      </c>
      <c r="AM42" s="508"/>
      <c r="AN42" s="508"/>
      <c r="AO42" s="508"/>
      <c r="AP42" s="551">
        <v>54.541999816894531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101.53697967529297</v>
      </c>
      <c r="F43" s="553"/>
      <c r="G43" s="553"/>
      <c r="H43" s="553"/>
      <c r="I43" s="553">
        <v>57.652515411376953</v>
      </c>
      <c r="J43" s="553"/>
      <c r="K43" s="508">
        <v>193.50918579101562</v>
      </c>
      <c r="L43" s="508"/>
      <c r="M43" s="508"/>
      <c r="N43" s="508">
        <v>193.81941223144531</v>
      </c>
      <c r="O43" s="508"/>
      <c r="P43" s="508"/>
      <c r="Q43" s="508"/>
      <c r="R43" s="508"/>
      <c r="S43" s="508"/>
      <c r="T43" s="3">
        <v>-0.3102264404296875</v>
      </c>
      <c r="U43" s="508">
        <v>8.5039768218994141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14.949501037597656</v>
      </c>
      <c r="AF43" s="551"/>
      <c r="AG43" s="551"/>
      <c r="AH43" s="551">
        <v>14.949501037597656</v>
      </c>
      <c r="AI43" s="551"/>
      <c r="AJ43" s="551"/>
      <c r="AK43" s="5">
        <v>0.86871550529479979</v>
      </c>
      <c r="AL43" s="508">
        <v>24</v>
      </c>
      <c r="AM43" s="508"/>
      <c r="AN43" s="508"/>
      <c r="AO43" s="508"/>
      <c r="AP43" s="551">
        <v>41.409999847412109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100.74237060546875</v>
      </c>
      <c r="F44" s="553"/>
      <c r="G44" s="553"/>
      <c r="H44" s="553"/>
      <c r="I44" s="553">
        <v>57.4149169921875</v>
      </c>
      <c r="J44" s="553"/>
      <c r="K44" s="508">
        <v>195.84455871582031</v>
      </c>
      <c r="L44" s="508"/>
      <c r="M44" s="508"/>
      <c r="N44" s="508">
        <v>196.0733642578125</v>
      </c>
      <c r="O44" s="508"/>
      <c r="P44" s="508"/>
      <c r="Q44" s="508"/>
      <c r="R44" s="508"/>
      <c r="S44" s="508"/>
      <c r="T44" s="3">
        <v>-0.2288055419921875</v>
      </c>
      <c r="U44" s="508">
        <v>8.4998712539672852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14.777501106262207</v>
      </c>
      <c r="AF44" s="551"/>
      <c r="AG44" s="551"/>
      <c r="AH44" s="551">
        <v>14.777501106262207</v>
      </c>
      <c r="AI44" s="551"/>
      <c r="AJ44" s="551"/>
      <c r="AK44" s="5">
        <v>0.85872058928489692</v>
      </c>
      <c r="AL44" s="508">
        <v>24</v>
      </c>
      <c r="AM44" s="508"/>
      <c r="AN44" s="508"/>
      <c r="AO44" s="508"/>
      <c r="AP44" s="551">
        <v>42.232009887695313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100.91909027099609</v>
      </c>
      <c r="F45" s="553"/>
      <c r="G45" s="553"/>
      <c r="H45" s="553"/>
      <c r="I45" s="553">
        <v>57.520561218261719</v>
      </c>
      <c r="J45" s="553"/>
      <c r="K45" s="508">
        <v>201.18386840820312</v>
      </c>
      <c r="L45" s="508"/>
      <c r="M45" s="508"/>
      <c r="N45" s="508">
        <v>201.51620483398437</v>
      </c>
      <c r="O45" s="508"/>
      <c r="P45" s="508"/>
      <c r="Q45" s="508"/>
      <c r="R45" s="508"/>
      <c r="S45" s="508"/>
      <c r="T45" s="3">
        <v>-0.33233642578125</v>
      </c>
      <c r="U45" s="508">
        <v>8.7237052917480469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16.862998962402344</v>
      </c>
      <c r="AF45" s="551"/>
      <c r="AG45" s="551"/>
      <c r="AH45" s="551">
        <v>16.862998962402344</v>
      </c>
      <c r="AI45" s="551"/>
      <c r="AJ45" s="551"/>
      <c r="AK45" s="5">
        <v>0.97990886970520019</v>
      </c>
      <c r="AL45" s="508">
        <v>24</v>
      </c>
      <c r="AM45" s="508"/>
      <c r="AN45" s="508"/>
      <c r="AO45" s="508"/>
      <c r="AP45" s="551">
        <v>44.980007171630859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100.89517211914062</v>
      </c>
      <c r="F46" s="553"/>
      <c r="G46" s="553"/>
      <c r="H46" s="553"/>
      <c r="I46" s="553">
        <v>56.382766723632812</v>
      </c>
      <c r="J46" s="553"/>
      <c r="K46" s="508">
        <v>182.44236755371094</v>
      </c>
      <c r="L46" s="508"/>
      <c r="M46" s="508"/>
      <c r="N46" s="508">
        <v>182.76100158691406</v>
      </c>
      <c r="O46" s="508"/>
      <c r="P46" s="508"/>
      <c r="Q46" s="508"/>
      <c r="R46" s="508"/>
      <c r="S46" s="508"/>
      <c r="T46" s="3">
        <v>-0.318634033203125</v>
      </c>
      <c r="U46" s="508">
        <v>8.1245784759521484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14.170500755310059</v>
      </c>
      <c r="AF46" s="551"/>
      <c r="AG46" s="551"/>
      <c r="AH46" s="551">
        <v>14.170500755310059</v>
      </c>
      <c r="AI46" s="551"/>
      <c r="AJ46" s="551"/>
      <c r="AK46" s="5">
        <v>0.82344779889106756</v>
      </c>
      <c r="AL46" s="508">
        <v>24</v>
      </c>
      <c r="AM46" s="508"/>
      <c r="AN46" s="508"/>
      <c r="AO46" s="508"/>
      <c r="AP46" s="551">
        <v>41.046001434326172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100.69145965576172</v>
      </c>
      <c r="F47" s="553"/>
      <c r="G47" s="553"/>
      <c r="H47" s="553"/>
      <c r="I47" s="553">
        <v>56.862438201904297</v>
      </c>
      <c r="J47" s="553"/>
      <c r="K47" s="508">
        <v>185.05517578125</v>
      </c>
      <c r="L47" s="508"/>
      <c r="M47" s="508"/>
      <c r="N47" s="508">
        <v>185.41380310058594</v>
      </c>
      <c r="O47" s="508"/>
      <c r="P47" s="508"/>
      <c r="Q47" s="508"/>
      <c r="R47" s="508"/>
      <c r="S47" s="508"/>
      <c r="T47" s="3">
        <v>-0.3586273193359375</v>
      </c>
      <c r="U47" s="508">
        <v>8.1256113052368164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14.694002151489258</v>
      </c>
      <c r="AF47" s="551"/>
      <c r="AG47" s="551"/>
      <c r="AH47" s="551">
        <v>14.694002151489258</v>
      </c>
      <c r="AI47" s="551"/>
      <c r="AJ47" s="551"/>
      <c r="AK47" s="5">
        <v>0.85386846502304081</v>
      </c>
      <c r="AL47" s="508">
        <v>24</v>
      </c>
      <c r="AM47" s="508"/>
      <c r="AN47" s="508"/>
      <c r="AO47" s="508"/>
      <c r="AP47" s="551">
        <v>40.771003723144531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101.26595306396484</v>
      </c>
      <c r="F48" s="553"/>
      <c r="G48" s="553"/>
      <c r="H48" s="553"/>
      <c r="I48" s="553">
        <v>55.070899963378906</v>
      </c>
      <c r="J48" s="553"/>
      <c r="K48" s="508">
        <v>166.32023620605469</v>
      </c>
      <c r="L48" s="508"/>
      <c r="M48" s="508"/>
      <c r="N48" s="508">
        <v>166.56307983398437</v>
      </c>
      <c r="O48" s="508"/>
      <c r="P48" s="508"/>
      <c r="Q48" s="508"/>
      <c r="R48" s="508"/>
      <c r="S48" s="508"/>
      <c r="T48" s="3">
        <v>-0.2428436279296875</v>
      </c>
      <c r="U48" s="508">
        <v>7.6848111152648926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16.256999969482422</v>
      </c>
      <c r="AF48" s="551"/>
      <c r="AG48" s="551"/>
      <c r="AH48" s="551">
        <v>16.256999969482422</v>
      </c>
      <c r="AI48" s="551"/>
      <c r="AJ48" s="551"/>
      <c r="AK48" s="5">
        <v>0.94469426822662361</v>
      </c>
      <c r="AL48" s="508">
        <v>24</v>
      </c>
      <c r="AM48" s="508"/>
      <c r="AN48" s="508"/>
      <c r="AO48" s="508"/>
      <c r="AP48" s="551">
        <v>45.378002166748047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101.07292175292969</v>
      </c>
      <c r="F49" s="553"/>
      <c r="G49" s="553"/>
      <c r="H49" s="553"/>
      <c r="I49" s="553">
        <v>57.46612548828125</v>
      </c>
      <c r="J49" s="553"/>
      <c r="K49" s="508">
        <v>195.07858276367188</v>
      </c>
      <c r="L49" s="508"/>
      <c r="M49" s="508"/>
      <c r="N49" s="508">
        <v>195.59077453613281</v>
      </c>
      <c r="O49" s="508"/>
      <c r="P49" s="508"/>
      <c r="Q49" s="508"/>
      <c r="R49" s="508"/>
      <c r="S49" s="508"/>
      <c r="T49" s="3">
        <v>-0.5121917724609375</v>
      </c>
      <c r="U49" s="508">
        <v>8.504673957824707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18.384502410888672</v>
      </c>
      <c r="AF49" s="551"/>
      <c r="AG49" s="551"/>
      <c r="AH49" s="551">
        <v>18.384502410888672</v>
      </c>
      <c r="AI49" s="551"/>
      <c r="AJ49" s="551"/>
      <c r="AK49" s="5">
        <v>1.0683234350967408</v>
      </c>
      <c r="AL49" s="508">
        <v>24</v>
      </c>
      <c r="AM49" s="508"/>
      <c r="AN49" s="508"/>
      <c r="AO49" s="508"/>
      <c r="AP49" s="551">
        <v>51.191001892089844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100.30271148681641</v>
      </c>
      <c r="F50" s="553"/>
      <c r="G50" s="553"/>
      <c r="H50" s="553"/>
      <c r="I50" s="553">
        <v>57.436798095703125</v>
      </c>
      <c r="J50" s="553"/>
      <c r="K50" s="508">
        <v>195.02622985839844</v>
      </c>
      <c r="L50" s="508"/>
      <c r="M50" s="508"/>
      <c r="N50" s="508">
        <v>195.48100280761719</v>
      </c>
      <c r="O50" s="508"/>
      <c r="P50" s="508"/>
      <c r="Q50" s="508"/>
      <c r="R50" s="508"/>
      <c r="S50" s="508"/>
      <c r="T50" s="3">
        <v>-0.45477294921875</v>
      </c>
      <c r="U50" s="508">
        <v>8.3645744323730469</v>
      </c>
      <c r="V50" s="508"/>
      <c r="W50" s="508"/>
      <c r="X50" s="508"/>
      <c r="Y50" s="508">
        <v>23.999444961547852</v>
      </c>
      <c r="Z50" s="508"/>
      <c r="AA50" s="508"/>
      <c r="AB50" s="508"/>
      <c r="AC50" s="508"/>
      <c r="AD50" s="508"/>
      <c r="AE50" s="551">
        <v>15.881499290466309</v>
      </c>
      <c r="AF50" s="551"/>
      <c r="AG50" s="551"/>
      <c r="AH50" s="551">
        <v>15.881499290466309</v>
      </c>
      <c r="AI50" s="551"/>
      <c r="AJ50" s="551"/>
      <c r="AK50" s="5">
        <v>0.92287392376899724</v>
      </c>
      <c r="AL50" s="508">
        <v>23.999444961547852</v>
      </c>
      <c r="AM50" s="508"/>
      <c r="AN50" s="508"/>
      <c r="AO50" s="508"/>
      <c r="AP50" s="551">
        <v>43.993007659912109</v>
      </c>
      <c r="AQ50" s="551"/>
      <c r="AR50" s="551"/>
      <c r="AS50" s="551"/>
      <c r="AT50" s="551"/>
      <c r="AU50" s="508">
        <v>23.999444961547852</v>
      </c>
      <c r="AV50" s="508"/>
    </row>
    <row r="51" spans="2:48" ht="15" customHeight="1">
      <c r="B51" s="514" t="s">
        <v>129</v>
      </c>
      <c r="C51" s="514"/>
      <c r="D51" s="514"/>
      <c r="E51" s="553">
        <v>100.68670654296875</v>
      </c>
      <c r="F51" s="553"/>
      <c r="G51" s="553"/>
      <c r="H51" s="553"/>
      <c r="I51" s="553">
        <v>55.646183013916016</v>
      </c>
      <c r="J51" s="553"/>
      <c r="K51" s="508">
        <v>168.17642211914062</v>
      </c>
      <c r="L51" s="508"/>
      <c r="M51" s="508"/>
      <c r="N51" s="508">
        <v>168.62571716308594</v>
      </c>
      <c r="O51" s="508"/>
      <c r="P51" s="508"/>
      <c r="Q51" s="508"/>
      <c r="R51" s="508"/>
      <c r="S51" s="508"/>
      <c r="T51" s="3">
        <v>-0.4492950439453125</v>
      </c>
      <c r="U51" s="508">
        <v>7.5390486717224121</v>
      </c>
      <c r="V51" s="508"/>
      <c r="W51" s="508"/>
      <c r="X51" s="508"/>
      <c r="Y51" s="508">
        <v>23.999444961547852</v>
      </c>
      <c r="Z51" s="508"/>
      <c r="AA51" s="508"/>
      <c r="AB51" s="508"/>
      <c r="AC51" s="508"/>
      <c r="AD51" s="508"/>
      <c r="AE51" s="551">
        <v>15.322000503540039</v>
      </c>
      <c r="AF51" s="551"/>
      <c r="AG51" s="551"/>
      <c r="AH51" s="551">
        <v>15.322000503540039</v>
      </c>
      <c r="AI51" s="551"/>
      <c r="AJ51" s="551"/>
      <c r="AK51" s="5">
        <v>0.8903614492607117</v>
      </c>
      <c r="AL51" s="508">
        <v>23.999444961547852</v>
      </c>
      <c r="AM51" s="508"/>
      <c r="AN51" s="508"/>
      <c r="AO51" s="508"/>
      <c r="AP51" s="551">
        <v>41.2239990234375</v>
      </c>
      <c r="AQ51" s="551"/>
      <c r="AR51" s="551"/>
      <c r="AS51" s="551"/>
      <c r="AT51" s="551"/>
      <c r="AU51" s="508">
        <v>23.999444961547852</v>
      </c>
      <c r="AV51" s="508"/>
    </row>
    <row r="52" spans="2:48" ht="14.25" customHeight="1">
      <c r="B52" s="514" t="s">
        <v>130</v>
      </c>
      <c r="C52" s="514"/>
      <c r="D52" s="514"/>
      <c r="E52" s="553">
        <v>72.712661743164063</v>
      </c>
      <c r="F52" s="553"/>
      <c r="G52" s="553"/>
      <c r="H52" s="553"/>
      <c r="I52" s="553">
        <v>44.5909423828125</v>
      </c>
      <c r="J52" s="553"/>
      <c r="K52" s="508">
        <v>157.7547607421875</v>
      </c>
      <c r="L52" s="508"/>
      <c r="M52" s="508"/>
      <c r="N52" s="508">
        <v>158.16680908203125</v>
      </c>
      <c r="O52" s="508"/>
      <c r="P52" s="508"/>
      <c r="Q52" s="508"/>
      <c r="R52" s="508"/>
      <c r="S52" s="508"/>
      <c r="T52" s="3">
        <v>-0.41204833984375</v>
      </c>
      <c r="U52" s="508">
        <v>4.4668998718261719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15.953999519348145</v>
      </c>
      <c r="AF52" s="551"/>
      <c r="AG52" s="551"/>
      <c r="AH52" s="551">
        <v>15.953999519348145</v>
      </c>
      <c r="AI52" s="551"/>
      <c r="AJ52" s="551"/>
      <c r="AK52" s="5">
        <v>0.9270869120693207</v>
      </c>
      <c r="AL52" s="508">
        <v>24</v>
      </c>
      <c r="AM52" s="508"/>
      <c r="AN52" s="508"/>
      <c r="AO52" s="508"/>
      <c r="AP52" s="551">
        <v>40.712001800537109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76.65924072265625</v>
      </c>
      <c r="F53" s="553"/>
      <c r="G53" s="553"/>
      <c r="H53" s="553"/>
      <c r="I53" s="553">
        <v>48.139568328857422</v>
      </c>
      <c r="J53" s="553"/>
      <c r="K53" s="508">
        <v>190.82545471191406</v>
      </c>
      <c r="L53" s="508"/>
      <c r="M53" s="508"/>
      <c r="N53" s="508">
        <v>191.052490234375</v>
      </c>
      <c r="O53" s="508"/>
      <c r="P53" s="508"/>
      <c r="Q53" s="508"/>
      <c r="R53" s="508"/>
      <c r="S53" s="508"/>
      <c r="T53" s="3">
        <v>-0.2270355224609375</v>
      </c>
      <c r="U53" s="508">
        <v>5.3270111083984375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15.43700122833252</v>
      </c>
      <c r="AF53" s="551"/>
      <c r="AG53" s="551"/>
      <c r="AH53" s="551">
        <v>15.43700122833252</v>
      </c>
      <c r="AI53" s="551"/>
      <c r="AJ53" s="551"/>
      <c r="AK53" s="5">
        <v>0.89704414137840272</v>
      </c>
      <c r="AL53" s="508">
        <v>24</v>
      </c>
      <c r="AM53" s="508"/>
      <c r="AN53" s="508"/>
      <c r="AO53" s="508"/>
      <c r="AP53" s="551">
        <v>41.487998962402344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88.440763092041067</v>
      </c>
      <c r="F54" s="552"/>
      <c r="G54" s="552"/>
      <c r="H54" s="552"/>
      <c r="I54" s="552">
        <v>51.911050287882482</v>
      </c>
      <c r="J54" s="552"/>
      <c r="K54" s="501">
        <v>5359.7701263427734</v>
      </c>
      <c r="L54" s="501"/>
      <c r="M54" s="501"/>
      <c r="N54" s="501">
        <v>5372.9673004150391</v>
      </c>
      <c r="O54" s="501"/>
      <c r="P54" s="501"/>
      <c r="Q54" s="501"/>
      <c r="R54" s="501"/>
      <c r="S54" s="501"/>
      <c r="T54" s="4">
        <v>-13.197174072265629</v>
      </c>
      <c r="U54" s="501">
        <v>196.45299658179283</v>
      </c>
      <c r="V54" s="501"/>
      <c r="W54" s="501"/>
      <c r="X54" s="501"/>
      <c r="Y54" s="500">
        <v>719.99722480773903</v>
      </c>
      <c r="Z54" s="500"/>
      <c r="AA54" s="500"/>
      <c r="AB54" s="500"/>
      <c r="AC54" s="500"/>
      <c r="AD54" s="500"/>
      <c r="AE54" s="501">
        <v>463.78202223777788</v>
      </c>
      <c r="AF54" s="501"/>
      <c r="AG54" s="501"/>
      <c r="AH54" s="501">
        <v>463.78202223777788</v>
      </c>
      <c r="AI54" s="501"/>
      <c r="AJ54" s="501"/>
      <c r="AK54" s="4">
        <v>26.950373381509785</v>
      </c>
      <c r="AL54" s="500">
        <v>719.99722480773903</v>
      </c>
      <c r="AM54" s="500"/>
      <c r="AN54" s="500"/>
      <c r="AO54" s="500"/>
      <c r="AP54" s="501">
        <v>1308.1490783691404</v>
      </c>
      <c r="AQ54" s="501"/>
      <c r="AR54" s="501"/>
      <c r="AS54" s="501"/>
      <c r="AT54" s="501"/>
      <c r="AU54" s="500">
        <v>719.99722480773903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276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109826.98765230179</v>
      </c>
      <c r="G60" s="484"/>
      <c r="H60" s="484"/>
      <c r="I60" s="484"/>
      <c r="J60" s="484"/>
      <c r="K60" s="484"/>
      <c r="L60" s="484">
        <v>108872.81080675125</v>
      </c>
      <c r="M60" s="484"/>
      <c r="N60" s="484"/>
      <c r="O60" s="484"/>
      <c r="P60" s="484">
        <v>2913.7956336736679</v>
      </c>
      <c r="Q60" s="484"/>
      <c r="R60" s="484"/>
      <c r="S60" s="484"/>
      <c r="T60" s="484"/>
      <c r="U60" s="484"/>
      <c r="V60" s="484"/>
      <c r="W60" s="483">
        <v>45282.001736111109</v>
      </c>
      <c r="X60" s="483"/>
      <c r="Y60" s="483"/>
      <c r="Z60" s="483"/>
      <c r="AA60" s="483"/>
      <c r="AB60" s="483"/>
      <c r="AC60" s="483"/>
      <c r="AD60" s="483"/>
      <c r="AE60" s="483"/>
      <c r="AF60" s="484">
        <v>9342.3434681892395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34983.988668441772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104467.2175283432</v>
      </c>
      <c r="G61" s="484"/>
      <c r="H61" s="484"/>
      <c r="I61" s="484"/>
      <c r="J61" s="484"/>
      <c r="K61" s="484"/>
      <c r="L61" s="484">
        <v>103499.84356784821</v>
      </c>
      <c r="M61" s="484"/>
      <c r="N61" s="484"/>
      <c r="O61" s="484"/>
      <c r="P61" s="484">
        <v>2717.3426370918751</v>
      </c>
      <c r="Q61" s="484"/>
      <c r="R61" s="484"/>
      <c r="S61" s="484"/>
      <c r="T61" s="484"/>
      <c r="U61" s="484"/>
      <c r="V61" s="484"/>
      <c r="W61" s="483">
        <v>45252.001944444448</v>
      </c>
      <c r="X61" s="483"/>
      <c r="Y61" s="483"/>
      <c r="Z61" s="483"/>
      <c r="AA61" s="483"/>
      <c r="AB61" s="483"/>
      <c r="AC61" s="483"/>
      <c r="AD61" s="483"/>
      <c r="AE61" s="483"/>
      <c r="AF61" s="484">
        <v>8878.5614459514618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33675.839604377747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5359.7701239585876</v>
      </c>
      <c r="G62" s="484"/>
      <c r="H62" s="484"/>
      <c r="I62" s="484"/>
      <c r="J62" s="484"/>
      <c r="K62" s="484"/>
      <c r="L62" s="484">
        <v>5372.9672389030457</v>
      </c>
      <c r="M62" s="484"/>
      <c r="N62" s="484"/>
      <c r="O62" s="484"/>
      <c r="P62" s="484">
        <v>196.45299658179283</v>
      </c>
      <c r="Q62" s="484"/>
      <c r="R62" s="484"/>
      <c r="S62" s="484"/>
      <c r="T62" s="484"/>
      <c r="U62" s="484"/>
      <c r="V62" s="484"/>
      <c r="W62" s="489">
        <v>719.99722480773903</v>
      </c>
      <c r="X62" s="489"/>
      <c r="Y62" s="489"/>
      <c r="Z62" s="489"/>
      <c r="AA62" s="489"/>
      <c r="AB62" s="489"/>
      <c r="AC62" s="489"/>
      <c r="AD62" s="489"/>
      <c r="AE62" s="489"/>
      <c r="AF62" s="484">
        <v>463.78202223777788</v>
      </c>
      <c r="AG62" s="484"/>
      <c r="AH62" s="484"/>
      <c r="AI62" s="484">
        <v>26.950373381509785</v>
      </c>
      <c r="AJ62" s="484"/>
      <c r="AK62" s="484"/>
      <c r="AL62" s="484"/>
      <c r="AM62" s="484"/>
      <c r="AN62" s="486">
        <v>719.998046875</v>
      </c>
      <c r="AO62" s="486"/>
      <c r="AP62" s="486"/>
      <c r="AQ62" s="484">
        <v>1308.1490640640259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196.45299658179283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26.950373312237272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169.50262326955558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463.78202223777788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1308.1490640640259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6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153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45502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154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155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153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84.403274536132813</v>
      </c>
      <c r="F23" s="513"/>
      <c r="G23" s="513"/>
      <c r="H23" s="513"/>
      <c r="I23" s="513">
        <v>48.878837585449219</v>
      </c>
      <c r="J23" s="513"/>
      <c r="K23" s="508">
        <v>148.48928833007812</v>
      </c>
      <c r="L23" s="508"/>
      <c r="M23" s="508"/>
      <c r="N23" s="508">
        <v>128.49143981933594</v>
      </c>
      <c r="O23" s="508"/>
      <c r="P23" s="508"/>
      <c r="Q23" s="508"/>
      <c r="R23" s="508"/>
      <c r="S23" s="508">
        <v>19.997848510742188</v>
      </c>
      <c r="T23" s="508"/>
      <c r="U23" s="508"/>
      <c r="V23" s="508">
        <v>6.2776031494140625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14.511989593505859</v>
      </c>
      <c r="AH23" s="509"/>
      <c r="AI23" s="509"/>
      <c r="AJ23" s="509"/>
      <c r="AK23" s="509"/>
      <c r="AL23" s="509">
        <v>0.84329171527862556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30.55799674987793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81.334930419921875</v>
      </c>
      <c r="F24" s="513"/>
      <c r="G24" s="513"/>
      <c r="H24" s="513"/>
      <c r="I24" s="513">
        <v>46.663948059082031</v>
      </c>
      <c r="J24" s="513"/>
      <c r="K24" s="508">
        <v>136.43954467773437</v>
      </c>
      <c r="L24" s="508"/>
      <c r="M24" s="508"/>
      <c r="N24" s="508">
        <v>117.68167877197266</v>
      </c>
      <c r="O24" s="508"/>
      <c r="P24" s="508"/>
      <c r="Q24" s="508"/>
      <c r="R24" s="508"/>
      <c r="S24" s="508">
        <v>18.757865905761719</v>
      </c>
      <c r="T24" s="508"/>
      <c r="U24" s="508"/>
      <c r="V24" s="508">
        <v>5.6260819435119629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13.906494140625</v>
      </c>
      <c r="AH24" s="509"/>
      <c r="AI24" s="509"/>
      <c r="AJ24" s="509"/>
      <c r="AK24" s="509"/>
      <c r="AL24" s="509">
        <v>0.80810637451171874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31.002496719360352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69.570259094238281</v>
      </c>
      <c r="F25" s="513"/>
      <c r="G25" s="513"/>
      <c r="H25" s="513"/>
      <c r="I25" s="513">
        <v>49.207794189453125</v>
      </c>
      <c r="J25" s="513"/>
      <c r="K25" s="508">
        <v>202.15805053710937</v>
      </c>
      <c r="L25" s="508"/>
      <c r="M25" s="508"/>
      <c r="N25" s="508">
        <v>181.75375366210937</v>
      </c>
      <c r="O25" s="508"/>
      <c r="P25" s="508"/>
      <c r="Q25" s="508"/>
      <c r="R25" s="508"/>
      <c r="S25" s="508">
        <v>20.404296875</v>
      </c>
      <c r="T25" s="508"/>
      <c r="U25" s="508"/>
      <c r="V25" s="508">
        <v>5.1498870849609375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12.326492309570313</v>
      </c>
      <c r="AH25" s="509"/>
      <c r="AI25" s="509"/>
      <c r="AJ25" s="509"/>
      <c r="AK25" s="509"/>
      <c r="AL25" s="509">
        <v>0.71629246810913083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32.854496002197266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71.102737426757812</v>
      </c>
      <c r="F26" s="513"/>
      <c r="G26" s="513"/>
      <c r="H26" s="513"/>
      <c r="I26" s="513">
        <v>51.769248962402344</v>
      </c>
      <c r="J26" s="513"/>
      <c r="K26" s="508">
        <v>228.50364685058594</v>
      </c>
      <c r="L26" s="508"/>
      <c r="M26" s="508"/>
      <c r="N26" s="508">
        <v>206.59370422363281</v>
      </c>
      <c r="O26" s="508"/>
      <c r="P26" s="508"/>
      <c r="Q26" s="508"/>
      <c r="R26" s="508"/>
      <c r="S26" s="508">
        <v>21.909942626953125</v>
      </c>
      <c r="T26" s="508"/>
      <c r="U26" s="508"/>
      <c r="V26" s="508">
        <v>5.5859603881835937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12.63250732421875</v>
      </c>
      <c r="AH26" s="509"/>
      <c r="AI26" s="509"/>
      <c r="AJ26" s="509"/>
      <c r="AK26" s="509"/>
      <c r="AL26" s="509">
        <v>0.73407500061035158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37.586498260498047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75.203514099121094</v>
      </c>
      <c r="F27" s="513"/>
      <c r="G27" s="513"/>
      <c r="H27" s="513"/>
      <c r="I27" s="513">
        <v>46.825298309326172</v>
      </c>
      <c r="J27" s="513"/>
      <c r="K27" s="508">
        <v>158.62808227539062</v>
      </c>
      <c r="L27" s="508"/>
      <c r="M27" s="508"/>
      <c r="N27" s="508">
        <v>137.08737182617187</v>
      </c>
      <c r="O27" s="508"/>
      <c r="P27" s="508"/>
      <c r="Q27" s="508"/>
      <c r="R27" s="508"/>
      <c r="S27" s="508">
        <v>21.54071044921875</v>
      </c>
      <c r="T27" s="508"/>
      <c r="U27" s="508"/>
      <c r="V27" s="508">
        <v>5.5352988243103027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15.874504089355469</v>
      </c>
      <c r="AH27" s="509"/>
      <c r="AI27" s="509"/>
      <c r="AJ27" s="509"/>
      <c r="AK27" s="509"/>
      <c r="AL27" s="509">
        <v>0.92246743263244635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39.910499572753906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75.985931396484375</v>
      </c>
      <c r="F28" s="513"/>
      <c r="G28" s="513"/>
      <c r="H28" s="513"/>
      <c r="I28" s="513">
        <v>44.559612274169922</v>
      </c>
      <c r="J28" s="513"/>
      <c r="K28" s="508">
        <v>132.63200378417969</v>
      </c>
      <c r="L28" s="508"/>
      <c r="M28" s="508"/>
      <c r="N28" s="508">
        <v>114.17514801025391</v>
      </c>
      <c r="O28" s="508"/>
      <c r="P28" s="508"/>
      <c r="Q28" s="508"/>
      <c r="R28" s="508"/>
      <c r="S28" s="508">
        <v>18.456855773925781</v>
      </c>
      <c r="T28" s="508"/>
      <c r="U28" s="508"/>
      <c r="V28" s="508">
        <v>5.0103764533996582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14.028999328613281</v>
      </c>
      <c r="AH28" s="509"/>
      <c r="AI28" s="509"/>
      <c r="AJ28" s="509"/>
      <c r="AK28" s="509"/>
      <c r="AL28" s="509">
        <v>0.81522515098571779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38.298995971679688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79.271888732910156</v>
      </c>
      <c r="F29" s="513"/>
      <c r="G29" s="513"/>
      <c r="H29" s="513"/>
      <c r="I29" s="513">
        <v>46.482921600341797</v>
      </c>
      <c r="J29" s="513"/>
      <c r="K29" s="508">
        <v>142.20516967773437</v>
      </c>
      <c r="L29" s="508"/>
      <c r="M29" s="508"/>
      <c r="N29" s="508">
        <v>124.81471252441406</v>
      </c>
      <c r="O29" s="508"/>
      <c r="P29" s="508"/>
      <c r="Q29" s="508"/>
      <c r="R29" s="508"/>
      <c r="S29" s="508">
        <v>17.390457153320313</v>
      </c>
      <c r="T29" s="508"/>
      <c r="U29" s="508"/>
      <c r="V29" s="508">
        <v>5.4937052726745605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12.259998321533203</v>
      </c>
      <c r="AH29" s="509"/>
      <c r="AI29" s="509"/>
      <c r="AJ29" s="509"/>
      <c r="AK29" s="509"/>
      <c r="AL29" s="509">
        <v>0.71242850246429446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36.992996215820312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79.914009094238281</v>
      </c>
      <c r="F30" s="513"/>
      <c r="G30" s="513"/>
      <c r="H30" s="513"/>
      <c r="I30" s="513">
        <v>47.189861297607422</v>
      </c>
      <c r="J30" s="513"/>
      <c r="K30" s="508">
        <v>147.05340576171875</v>
      </c>
      <c r="L30" s="508"/>
      <c r="M30" s="508"/>
      <c r="N30" s="508">
        <v>127.57900238037109</v>
      </c>
      <c r="O30" s="508"/>
      <c r="P30" s="508"/>
      <c r="Q30" s="508"/>
      <c r="R30" s="508"/>
      <c r="S30" s="508">
        <v>19.474403381347656</v>
      </c>
      <c r="T30" s="508"/>
      <c r="U30" s="508"/>
      <c r="V30" s="508">
        <v>5.7548604011535645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14.164493560791016</v>
      </c>
      <c r="AH30" s="509"/>
      <c r="AI30" s="509"/>
      <c r="AJ30" s="509"/>
      <c r="AK30" s="509"/>
      <c r="AL30" s="509">
        <v>0.82309872081756597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33.156497955322266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78.795860290527344</v>
      </c>
      <c r="F31" s="513"/>
      <c r="G31" s="513"/>
      <c r="H31" s="513"/>
      <c r="I31" s="513">
        <v>45.637229919433594</v>
      </c>
      <c r="J31" s="513"/>
      <c r="K31" s="508">
        <v>129.87745666503906</v>
      </c>
      <c r="L31" s="508"/>
      <c r="M31" s="508"/>
      <c r="N31" s="508">
        <v>112.37367248535156</v>
      </c>
      <c r="O31" s="508"/>
      <c r="P31" s="508"/>
      <c r="Q31" s="508"/>
      <c r="R31" s="508"/>
      <c r="S31" s="508">
        <v>17.5037841796875</v>
      </c>
      <c r="T31" s="508"/>
      <c r="U31" s="508"/>
      <c r="V31" s="508">
        <v>5.1263775825500488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12.93499755859375</v>
      </c>
      <c r="AH31" s="509"/>
      <c r="AI31" s="509"/>
      <c r="AJ31" s="509"/>
      <c r="AK31" s="509"/>
      <c r="AL31" s="509">
        <v>0.75165270812988283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31.106500625610352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72.335769653320312</v>
      </c>
      <c r="F32" s="513"/>
      <c r="G32" s="513"/>
      <c r="H32" s="513"/>
      <c r="I32" s="513">
        <v>44.411956787109375</v>
      </c>
      <c r="J32" s="513"/>
      <c r="K32" s="508">
        <v>140.76904296875</v>
      </c>
      <c r="L32" s="508"/>
      <c r="M32" s="508"/>
      <c r="N32" s="508">
        <v>123.31351470947266</v>
      </c>
      <c r="O32" s="508"/>
      <c r="P32" s="508"/>
      <c r="Q32" s="508"/>
      <c r="R32" s="508"/>
      <c r="S32" s="508">
        <v>17.455528259277344</v>
      </c>
      <c r="T32" s="508"/>
      <c r="U32" s="508"/>
      <c r="V32" s="508">
        <v>4.7273015975952148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12.660503387451172</v>
      </c>
      <c r="AH32" s="509"/>
      <c r="AI32" s="509"/>
      <c r="AJ32" s="509"/>
      <c r="AK32" s="509"/>
      <c r="AL32" s="509">
        <v>0.73570185184478765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32.149997711181641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73.168525695800781</v>
      </c>
      <c r="F33" s="513"/>
      <c r="G33" s="513"/>
      <c r="H33" s="513"/>
      <c r="I33" s="513">
        <v>46.635143280029297</v>
      </c>
      <c r="J33" s="513"/>
      <c r="K33" s="508">
        <v>164.99484252929687</v>
      </c>
      <c r="L33" s="508"/>
      <c r="M33" s="508"/>
      <c r="N33" s="508">
        <v>146.37142944335937</v>
      </c>
      <c r="O33" s="508"/>
      <c r="P33" s="508"/>
      <c r="Q33" s="508"/>
      <c r="R33" s="508"/>
      <c r="S33" s="508">
        <v>18.6234130859375</v>
      </c>
      <c r="T33" s="508"/>
      <c r="U33" s="508"/>
      <c r="V33" s="508">
        <v>5.271207332611084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12.596000671386719</v>
      </c>
      <c r="AH33" s="509"/>
      <c r="AI33" s="509"/>
      <c r="AJ33" s="509"/>
      <c r="AK33" s="509"/>
      <c r="AL33" s="509">
        <v>0.73195359901428225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32.940498352050781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74.250030517578125</v>
      </c>
      <c r="F34" s="513"/>
      <c r="G34" s="513"/>
      <c r="H34" s="513"/>
      <c r="I34" s="513">
        <v>44.837848663330078</v>
      </c>
      <c r="J34" s="513"/>
      <c r="K34" s="508">
        <v>139.50448608398437</v>
      </c>
      <c r="L34" s="508"/>
      <c r="M34" s="508"/>
      <c r="N34" s="508">
        <v>119.82784271240234</v>
      </c>
      <c r="O34" s="508"/>
      <c r="P34" s="508"/>
      <c r="Q34" s="508"/>
      <c r="R34" s="508"/>
      <c r="S34" s="508">
        <v>19.676643371582031</v>
      </c>
      <c r="T34" s="508"/>
      <c r="U34" s="508"/>
      <c r="V34" s="508">
        <v>5.0069012641906738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15.063991546630859</v>
      </c>
      <c r="AH34" s="509"/>
      <c r="AI34" s="509"/>
      <c r="AJ34" s="509"/>
      <c r="AK34" s="509"/>
      <c r="AL34" s="509">
        <v>0.87536854877471926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37.014499664306641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81.939826965332031</v>
      </c>
      <c r="F35" s="513"/>
      <c r="G35" s="513"/>
      <c r="H35" s="513"/>
      <c r="I35" s="513">
        <v>48.208572387695312</v>
      </c>
      <c r="J35" s="513"/>
      <c r="K35" s="508">
        <v>156.62173461914063</v>
      </c>
      <c r="L35" s="508"/>
      <c r="M35" s="508"/>
      <c r="N35" s="508">
        <v>136.23184204101562</v>
      </c>
      <c r="O35" s="508"/>
      <c r="P35" s="508"/>
      <c r="Q35" s="508"/>
      <c r="R35" s="508"/>
      <c r="S35" s="508">
        <v>20.389892578125</v>
      </c>
      <c r="T35" s="508"/>
      <c r="U35" s="508"/>
      <c r="V35" s="508">
        <v>6.2841954231262207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14.883998870849609</v>
      </c>
      <c r="AH35" s="509"/>
      <c r="AI35" s="509"/>
      <c r="AJ35" s="509"/>
      <c r="AK35" s="509"/>
      <c r="AL35" s="509">
        <v>0.86490917438507087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34.836494445800781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93.899726867675781</v>
      </c>
      <c r="F36" s="513"/>
      <c r="G36" s="513"/>
      <c r="H36" s="513"/>
      <c r="I36" s="513">
        <v>48.152141571044922</v>
      </c>
      <c r="J36" s="513"/>
      <c r="K36" s="508">
        <v>117.83700561523437</v>
      </c>
      <c r="L36" s="508"/>
      <c r="M36" s="508"/>
      <c r="N36" s="508">
        <v>100.99561309814453</v>
      </c>
      <c r="O36" s="508"/>
      <c r="P36" s="508"/>
      <c r="Q36" s="508"/>
      <c r="R36" s="508"/>
      <c r="S36" s="508">
        <v>16.841392517089844</v>
      </c>
      <c r="T36" s="508"/>
      <c r="U36" s="508"/>
      <c r="V36" s="508">
        <v>6.2248907089233398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12.901996612548828</v>
      </c>
      <c r="AH36" s="509"/>
      <c r="AI36" s="509"/>
      <c r="AJ36" s="509"/>
      <c r="AK36" s="509"/>
      <c r="AL36" s="509">
        <v>0.74973502315521245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31.925998687744141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89.364578247070313</v>
      </c>
      <c r="F37" s="513"/>
      <c r="G37" s="513"/>
      <c r="H37" s="513"/>
      <c r="I37" s="513">
        <v>46.238758087158203</v>
      </c>
      <c r="J37" s="513"/>
      <c r="K37" s="508">
        <v>115.64299774169922</v>
      </c>
      <c r="L37" s="508"/>
      <c r="M37" s="508"/>
      <c r="N37" s="508">
        <v>97.357017517089844</v>
      </c>
      <c r="O37" s="508"/>
      <c r="P37" s="508"/>
      <c r="Q37" s="508"/>
      <c r="R37" s="508"/>
      <c r="S37" s="508">
        <v>18.285980224609375</v>
      </c>
      <c r="T37" s="508"/>
      <c r="U37" s="508"/>
      <c r="V37" s="508">
        <v>5.8527984619140625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14.504993438720703</v>
      </c>
      <c r="AH37" s="509"/>
      <c r="AI37" s="509"/>
      <c r="AJ37" s="509"/>
      <c r="AK37" s="509"/>
      <c r="AL37" s="509">
        <v>0.84288516872406005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30.709999084472656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98.487892150878906</v>
      </c>
      <c r="F38" s="513"/>
      <c r="G38" s="513"/>
      <c r="H38" s="513"/>
      <c r="I38" s="513">
        <v>52.167869567871094</v>
      </c>
      <c r="J38" s="513"/>
      <c r="K38" s="508">
        <v>146.54371643066406</v>
      </c>
      <c r="L38" s="508"/>
      <c r="M38" s="508"/>
      <c r="N38" s="508">
        <v>127.10498046875</v>
      </c>
      <c r="O38" s="508"/>
      <c r="P38" s="508"/>
      <c r="Q38" s="508"/>
      <c r="R38" s="508"/>
      <c r="S38" s="508">
        <v>19.438735961914063</v>
      </c>
      <c r="T38" s="508"/>
      <c r="U38" s="508"/>
      <c r="V38" s="508">
        <v>7.8332066535949707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14.106502532958984</v>
      </c>
      <c r="AH38" s="509"/>
      <c r="AI38" s="509"/>
      <c r="AJ38" s="509"/>
      <c r="AK38" s="509"/>
      <c r="AL38" s="509">
        <v>0.81972886219024665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32.416500091552734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99.071601867675781</v>
      </c>
      <c r="F39" s="513"/>
      <c r="G39" s="513"/>
      <c r="H39" s="513"/>
      <c r="I39" s="513">
        <v>54.540599822998047</v>
      </c>
      <c r="J39" s="513"/>
      <c r="K39" s="508">
        <v>171.61293029785156</v>
      </c>
      <c r="L39" s="508"/>
      <c r="M39" s="508"/>
      <c r="N39" s="508">
        <v>149.47158813476562</v>
      </c>
      <c r="O39" s="508"/>
      <c r="P39" s="508"/>
      <c r="Q39" s="508"/>
      <c r="R39" s="508"/>
      <c r="S39" s="508">
        <v>22.141342163085937</v>
      </c>
      <c r="T39" s="508"/>
      <c r="U39" s="508"/>
      <c r="V39" s="508">
        <v>8.8855123519897461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15.696006774902344</v>
      </c>
      <c r="AH39" s="509"/>
      <c r="AI39" s="509"/>
      <c r="AJ39" s="509"/>
      <c r="AK39" s="509"/>
      <c r="AL39" s="509">
        <v>0.91209495368957527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35.779998779296875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100.2161865234375</v>
      </c>
      <c r="F40" s="513"/>
      <c r="G40" s="513"/>
      <c r="H40" s="513"/>
      <c r="I40" s="513">
        <v>54.450569152832031</v>
      </c>
      <c r="J40" s="513"/>
      <c r="K40" s="508">
        <v>173.13119506835937</v>
      </c>
      <c r="L40" s="508"/>
      <c r="M40" s="508"/>
      <c r="N40" s="508">
        <v>151.58770751953125</v>
      </c>
      <c r="O40" s="508"/>
      <c r="P40" s="508"/>
      <c r="Q40" s="508"/>
      <c r="R40" s="508"/>
      <c r="S40" s="508">
        <v>21.543487548828125</v>
      </c>
      <c r="T40" s="508"/>
      <c r="U40" s="508"/>
      <c r="V40" s="508">
        <v>9.1340208053588867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14.855995178222656</v>
      </c>
      <c r="AH40" s="509"/>
      <c r="AI40" s="509"/>
      <c r="AJ40" s="509"/>
      <c r="AK40" s="509"/>
      <c r="AL40" s="509">
        <v>0.8632818798065186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31.194000244140625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100.87730407714844</v>
      </c>
      <c r="F41" s="513"/>
      <c r="G41" s="513"/>
      <c r="H41" s="513"/>
      <c r="I41" s="513">
        <v>54.195217132568359</v>
      </c>
      <c r="J41" s="513"/>
      <c r="K41" s="508">
        <v>168.61860656738281</v>
      </c>
      <c r="L41" s="508"/>
      <c r="M41" s="508"/>
      <c r="N41" s="508">
        <v>146.36204528808594</v>
      </c>
      <c r="O41" s="508"/>
      <c r="P41" s="508"/>
      <c r="Q41" s="508"/>
      <c r="R41" s="508"/>
      <c r="S41" s="508">
        <v>22.256561279296875</v>
      </c>
      <c r="T41" s="508"/>
      <c r="U41" s="508"/>
      <c r="V41" s="508">
        <v>9.1147308349609375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16.014999389648438</v>
      </c>
      <c r="AH41" s="509"/>
      <c r="AI41" s="509"/>
      <c r="AJ41" s="509"/>
      <c r="AK41" s="509"/>
      <c r="AL41" s="509">
        <v>0.93063161453247079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32.639499664306641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100.21648406982422</v>
      </c>
      <c r="F42" s="513"/>
      <c r="G42" s="513"/>
      <c r="H42" s="513"/>
      <c r="I42" s="513">
        <v>54.045093536376953</v>
      </c>
      <c r="J42" s="513"/>
      <c r="K42" s="508">
        <v>172.61636352539062</v>
      </c>
      <c r="L42" s="508"/>
      <c r="M42" s="508"/>
      <c r="N42" s="508">
        <v>150.9547119140625</v>
      </c>
      <c r="O42" s="508"/>
      <c r="P42" s="508"/>
      <c r="Q42" s="508"/>
      <c r="R42" s="508"/>
      <c r="S42" s="508">
        <v>21.661651611328125</v>
      </c>
      <c r="T42" s="508"/>
      <c r="U42" s="508"/>
      <c r="V42" s="508">
        <v>9.1780557632446289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15.285491943359375</v>
      </c>
      <c r="AH42" s="509"/>
      <c r="AI42" s="509"/>
      <c r="AJ42" s="509"/>
      <c r="AK42" s="509"/>
      <c r="AL42" s="509">
        <v>0.88823993682861335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29.331996917724609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99.615570068359375</v>
      </c>
      <c r="F43" s="513"/>
      <c r="G43" s="513"/>
      <c r="H43" s="513"/>
      <c r="I43" s="513">
        <v>53.676883697509766</v>
      </c>
      <c r="J43" s="513"/>
      <c r="K43" s="508">
        <v>172.58294677734375</v>
      </c>
      <c r="L43" s="508"/>
      <c r="M43" s="508"/>
      <c r="N43" s="508">
        <v>150.53854370117187</v>
      </c>
      <c r="O43" s="508"/>
      <c r="P43" s="508"/>
      <c r="Q43" s="508"/>
      <c r="R43" s="508"/>
      <c r="S43" s="508">
        <v>22.044403076171875</v>
      </c>
      <c r="T43" s="508"/>
      <c r="U43" s="508"/>
      <c r="V43" s="508">
        <v>9.1475305557250977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15.769992828369141</v>
      </c>
      <c r="AH43" s="509"/>
      <c r="AI43" s="509"/>
      <c r="AJ43" s="509"/>
      <c r="AK43" s="509"/>
      <c r="AL43" s="509">
        <v>0.91639428325653083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27.875997543334961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99.624740600585937</v>
      </c>
      <c r="F44" s="513"/>
      <c r="G44" s="513"/>
      <c r="H44" s="513"/>
      <c r="I44" s="513">
        <v>53.217140197753906</v>
      </c>
      <c r="J44" s="513"/>
      <c r="K44" s="508">
        <v>170.99140930175781</v>
      </c>
      <c r="L44" s="508"/>
      <c r="M44" s="508"/>
      <c r="N44" s="508">
        <v>149.83381652832031</v>
      </c>
      <c r="O44" s="508"/>
      <c r="P44" s="508"/>
      <c r="Q44" s="508"/>
      <c r="R44" s="508"/>
      <c r="S44" s="508">
        <v>21.1575927734375</v>
      </c>
      <c r="T44" s="508"/>
      <c r="U44" s="508"/>
      <c r="V44" s="508">
        <v>9.0963449478149414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14.875003814697266</v>
      </c>
      <c r="AH44" s="509"/>
      <c r="AI44" s="509"/>
      <c r="AJ44" s="509"/>
      <c r="AK44" s="509"/>
      <c r="AL44" s="509">
        <v>0.86438647167205818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30.70849609375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99.786338806152344</v>
      </c>
      <c r="F45" s="513"/>
      <c r="G45" s="513"/>
      <c r="H45" s="513"/>
      <c r="I45" s="513">
        <v>49.905303955078125</v>
      </c>
      <c r="J45" s="513"/>
      <c r="K45" s="508">
        <v>138.92276000976562</v>
      </c>
      <c r="L45" s="508"/>
      <c r="M45" s="508"/>
      <c r="N45" s="508">
        <v>118.56870269775391</v>
      </c>
      <c r="O45" s="508"/>
      <c r="P45" s="508"/>
      <c r="Q45" s="508"/>
      <c r="R45" s="508"/>
      <c r="S45" s="508">
        <v>20.354057312011719</v>
      </c>
      <c r="T45" s="508"/>
      <c r="U45" s="508"/>
      <c r="V45" s="508">
        <v>7.9759364128112793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15.612995147705078</v>
      </c>
      <c r="AH45" s="509"/>
      <c r="AI45" s="509"/>
      <c r="AJ45" s="509"/>
      <c r="AK45" s="509"/>
      <c r="AL45" s="509">
        <v>0.90727114803314213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32.033500671386719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99.555328369140625</v>
      </c>
      <c r="F46" s="513"/>
      <c r="G46" s="513"/>
      <c r="H46" s="513"/>
      <c r="I46" s="513">
        <v>48.582695007324219</v>
      </c>
      <c r="J46" s="513"/>
      <c r="K46" s="508">
        <v>130.27626037597656</v>
      </c>
      <c r="L46" s="508"/>
      <c r="M46" s="508"/>
      <c r="N46" s="508">
        <v>112.18259429931641</v>
      </c>
      <c r="O46" s="508"/>
      <c r="P46" s="508"/>
      <c r="Q46" s="508"/>
      <c r="R46" s="508"/>
      <c r="S46" s="508">
        <v>18.093666076660156</v>
      </c>
      <c r="T46" s="508"/>
      <c r="U46" s="508"/>
      <c r="V46" s="508">
        <v>7.548098087310791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13.689498901367187</v>
      </c>
      <c r="AH46" s="509"/>
      <c r="AI46" s="509"/>
      <c r="AJ46" s="509"/>
      <c r="AK46" s="509"/>
      <c r="AL46" s="509">
        <v>0.79549678115844724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29.367998123168945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100.16180419921875</v>
      </c>
      <c r="F47" s="513"/>
      <c r="G47" s="513"/>
      <c r="H47" s="513"/>
      <c r="I47" s="513">
        <v>47.545875549316406</v>
      </c>
      <c r="J47" s="513"/>
      <c r="K47" s="508">
        <v>121.09317016601562</v>
      </c>
      <c r="L47" s="508"/>
      <c r="M47" s="508"/>
      <c r="N47" s="508">
        <v>100.92704772949219</v>
      </c>
      <c r="O47" s="508"/>
      <c r="P47" s="508"/>
      <c r="Q47" s="508"/>
      <c r="R47" s="508"/>
      <c r="S47" s="508">
        <v>20.166122436523438</v>
      </c>
      <c r="T47" s="508"/>
      <c r="U47" s="508"/>
      <c r="V47" s="508">
        <v>7.3577084541320801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16.459503173828125</v>
      </c>
      <c r="AH47" s="509"/>
      <c r="AI47" s="509"/>
      <c r="AJ47" s="509"/>
      <c r="AK47" s="509"/>
      <c r="AL47" s="509">
        <v>0.95646172943115237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33.869499206542969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99.909088134765625</v>
      </c>
      <c r="F48" s="513"/>
      <c r="G48" s="513"/>
      <c r="H48" s="513"/>
      <c r="I48" s="513">
        <v>50.014575958251953</v>
      </c>
      <c r="J48" s="513"/>
      <c r="K48" s="508">
        <v>143.21846008300781</v>
      </c>
      <c r="L48" s="508"/>
      <c r="M48" s="508"/>
      <c r="N48" s="508">
        <v>120.95758056640625</v>
      </c>
      <c r="O48" s="508"/>
      <c r="P48" s="508"/>
      <c r="Q48" s="508"/>
      <c r="R48" s="508"/>
      <c r="S48" s="508">
        <v>22.260879516601563</v>
      </c>
      <c r="T48" s="508"/>
      <c r="U48" s="508"/>
      <c r="V48" s="508">
        <v>8.2907781600952148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17.554996490478516</v>
      </c>
      <c r="AH48" s="509"/>
      <c r="AI48" s="509"/>
      <c r="AJ48" s="509"/>
      <c r="AK48" s="509"/>
      <c r="AL48" s="509">
        <v>1.0201208460617066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37.46649169921875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99.290443420410156</v>
      </c>
      <c r="F49" s="513"/>
      <c r="G49" s="513"/>
      <c r="H49" s="513"/>
      <c r="I49" s="513">
        <v>51.66900634765625</v>
      </c>
      <c r="J49" s="513"/>
      <c r="K49" s="508">
        <v>157.52546691894531</v>
      </c>
      <c r="L49" s="508"/>
      <c r="M49" s="508"/>
      <c r="N49" s="508">
        <v>135.81576538085937</v>
      </c>
      <c r="O49" s="508"/>
      <c r="P49" s="508"/>
      <c r="Q49" s="508"/>
      <c r="R49" s="508"/>
      <c r="S49" s="508">
        <v>21.709701538085938</v>
      </c>
      <c r="T49" s="508"/>
      <c r="U49" s="508"/>
      <c r="V49" s="508">
        <v>8.6568431854248047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16.241504669189453</v>
      </c>
      <c r="AH49" s="509"/>
      <c r="AI49" s="509"/>
      <c r="AJ49" s="509"/>
      <c r="AK49" s="509"/>
      <c r="AL49" s="509">
        <v>0.94379383632659919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32.403999328613281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99.5904541015625</v>
      </c>
      <c r="F50" s="513"/>
      <c r="G50" s="513"/>
      <c r="H50" s="513"/>
      <c r="I50" s="513">
        <v>49.351329803466797</v>
      </c>
      <c r="J50" s="513"/>
      <c r="K50" s="508">
        <v>131.83563232421875</v>
      </c>
      <c r="L50" s="508"/>
      <c r="M50" s="508"/>
      <c r="N50" s="508">
        <v>110.75975036621094</v>
      </c>
      <c r="O50" s="508"/>
      <c r="P50" s="508"/>
      <c r="Q50" s="508"/>
      <c r="R50" s="508"/>
      <c r="S50" s="508">
        <v>21.075881958007813</v>
      </c>
      <c r="T50" s="508"/>
      <c r="U50" s="508"/>
      <c r="V50" s="508">
        <v>7.692570686340332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16.784503936767578</v>
      </c>
      <c r="AH50" s="509"/>
      <c r="AI50" s="509"/>
      <c r="AJ50" s="509"/>
      <c r="AK50" s="509"/>
      <c r="AL50" s="509">
        <v>0.975347523765564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31.923999786376953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70.435165405273437</v>
      </c>
      <c r="F51" s="513"/>
      <c r="G51" s="513"/>
      <c r="H51" s="513"/>
      <c r="I51" s="513">
        <v>42.634395599365234</v>
      </c>
      <c r="J51" s="513"/>
      <c r="K51" s="508">
        <v>143.26190185546875</v>
      </c>
      <c r="L51" s="508"/>
      <c r="M51" s="508"/>
      <c r="N51" s="508">
        <v>121.85389709472656</v>
      </c>
      <c r="O51" s="508"/>
      <c r="P51" s="508"/>
      <c r="Q51" s="508"/>
      <c r="R51" s="508"/>
      <c r="S51" s="508">
        <v>21.408004760742188</v>
      </c>
      <c r="T51" s="508"/>
      <c r="U51" s="508"/>
      <c r="V51" s="508">
        <v>4.8846573829650879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16.722492218017578</v>
      </c>
      <c r="AH51" s="509"/>
      <c r="AI51" s="509"/>
      <c r="AJ51" s="509"/>
      <c r="AK51" s="509"/>
      <c r="AL51" s="509">
        <v>0.97174402278900152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29.819498062133789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75.384445190429687</v>
      </c>
      <c r="F52" s="513"/>
      <c r="G52" s="513"/>
      <c r="H52" s="513"/>
      <c r="I52" s="513">
        <v>48.79193115234375</v>
      </c>
      <c r="J52" s="513"/>
      <c r="K52" s="508">
        <v>199.24026489257812</v>
      </c>
      <c r="L52" s="508"/>
      <c r="M52" s="508"/>
      <c r="N52" s="508">
        <v>178.61689758300781</v>
      </c>
      <c r="O52" s="508"/>
      <c r="P52" s="508"/>
      <c r="Q52" s="508"/>
      <c r="R52" s="508"/>
      <c r="S52" s="508">
        <v>20.623367309570313</v>
      </c>
      <c r="T52" s="508"/>
      <c r="U52" s="508"/>
      <c r="V52" s="508">
        <v>6.328275203704834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13.4534912109375</v>
      </c>
      <c r="AH52" s="509"/>
      <c r="AI52" s="509"/>
      <c r="AJ52" s="509"/>
      <c r="AK52" s="509"/>
      <c r="AL52" s="509">
        <v>0.78178237426757813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32.923000335693359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87.425457000732436</v>
      </c>
      <c r="F53" s="507"/>
      <c r="G53" s="507"/>
      <c r="H53" s="507"/>
      <c r="I53" s="507">
        <v>49.016255315144853</v>
      </c>
      <c r="J53" s="507"/>
      <c r="K53" s="501">
        <v>4602.8278427124042</v>
      </c>
      <c r="L53" s="501"/>
      <c r="M53" s="501"/>
      <c r="N53" s="501">
        <v>4000.1833724975586</v>
      </c>
      <c r="O53" s="501"/>
      <c r="P53" s="501"/>
      <c r="Q53" s="501"/>
      <c r="R53" s="501"/>
      <c r="S53" s="501">
        <v>602.64447021484375</v>
      </c>
      <c r="T53" s="501"/>
      <c r="U53" s="501"/>
      <c r="V53" s="501">
        <v>204.05147701501846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438.37718790769577</v>
      </c>
      <c r="AH53" s="501"/>
      <c r="AI53" s="501"/>
      <c r="AJ53" s="501"/>
      <c r="AK53" s="501">
        <v>25.4740983893162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990.79799962043762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153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168303.73763608932</v>
      </c>
      <c r="G59" s="484"/>
      <c r="H59" s="484"/>
      <c r="I59" s="484"/>
      <c r="J59" s="484"/>
      <c r="K59" s="484"/>
      <c r="L59" s="484">
        <v>154708.31988048553</v>
      </c>
      <c r="M59" s="484"/>
      <c r="N59" s="484"/>
      <c r="O59" s="484"/>
      <c r="P59" s="484"/>
      <c r="Q59" s="484">
        <v>4898.9307994246483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83645.100123167038</v>
      </c>
      <c r="AE59" s="484"/>
      <c r="AF59" s="484"/>
      <c r="AG59" s="484"/>
      <c r="AH59" s="484"/>
      <c r="AI59" s="484">
        <v>69888.601811170578</v>
      </c>
      <c r="AJ59" s="484"/>
      <c r="AK59" s="484"/>
      <c r="AL59" s="484"/>
      <c r="AM59" s="484">
        <v>13756.49831199646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43968.406436085701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163700.90738677979</v>
      </c>
      <c r="G60" s="484"/>
      <c r="H60" s="484"/>
      <c r="I60" s="484"/>
      <c r="J60" s="484"/>
      <c r="K60" s="484"/>
      <c r="L60" s="484">
        <v>150708.13791012764</v>
      </c>
      <c r="M60" s="484"/>
      <c r="N60" s="484"/>
      <c r="O60" s="484"/>
      <c r="P60" s="484"/>
      <c r="Q60" s="484">
        <v>4694.8793224096298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81846.157623291016</v>
      </c>
      <c r="AE60" s="484"/>
      <c r="AF60" s="484"/>
      <c r="AG60" s="484"/>
      <c r="AH60" s="484"/>
      <c r="AI60" s="484">
        <v>68528.036499202251</v>
      </c>
      <c r="AJ60" s="484"/>
      <c r="AK60" s="484"/>
      <c r="AL60" s="484"/>
      <c r="AM60" s="484">
        <v>13318.121124088764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42977.608436465263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4602.8302493095398</v>
      </c>
      <c r="G61" s="484"/>
      <c r="H61" s="484"/>
      <c r="I61" s="484"/>
      <c r="J61" s="484"/>
      <c r="K61" s="484"/>
      <c r="L61" s="484">
        <v>4000.1819703578949</v>
      </c>
      <c r="M61" s="484"/>
      <c r="N61" s="484"/>
      <c r="O61" s="484"/>
      <c r="P61" s="484"/>
      <c r="Q61" s="484">
        <v>204.05147701501846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438.37718790769577</v>
      </c>
      <c r="AN61" s="484"/>
      <c r="AO61" s="484"/>
      <c r="AP61" s="484"/>
      <c r="AQ61" s="484"/>
      <c r="AR61" s="484"/>
      <c r="AS61" s="484">
        <v>25.4740983893162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990.79799962043762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204.05147701501846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201.73158493661094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25.4740983893162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176.25748654729475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438.37718790769577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990.79799962043762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2.3198920784075261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52" workbookViewId="0">
      <selection activeCell="AD91" sqref="AD91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156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45502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157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158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156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84.441864013671875</v>
      </c>
      <c r="F23" s="513"/>
      <c r="G23" s="513"/>
      <c r="H23" s="513"/>
      <c r="I23" s="513">
        <v>46.147018432617187</v>
      </c>
      <c r="J23" s="513"/>
      <c r="K23" s="508">
        <v>131.80439758300781</v>
      </c>
      <c r="L23" s="508"/>
      <c r="M23" s="508"/>
      <c r="N23" s="508">
        <v>116.76576995849609</v>
      </c>
      <c r="O23" s="508"/>
      <c r="P23" s="508"/>
      <c r="Q23" s="508"/>
      <c r="R23" s="508"/>
      <c r="S23" s="508">
        <v>15.038627624511719</v>
      </c>
      <c r="T23" s="508"/>
      <c r="U23" s="508"/>
      <c r="V23" s="508">
        <v>5.7555670738220215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16.800495147705078</v>
      </c>
      <c r="AH23" s="509"/>
      <c r="AI23" s="509"/>
      <c r="AJ23" s="509"/>
      <c r="AK23" s="509"/>
      <c r="AL23" s="509">
        <v>0.97627677303314209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34.000499725341797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81.627296447753906</v>
      </c>
      <c r="F24" s="513"/>
      <c r="G24" s="513"/>
      <c r="H24" s="513"/>
      <c r="I24" s="513">
        <v>44.726089477539062</v>
      </c>
      <c r="J24" s="513"/>
      <c r="K24" s="508">
        <v>121.12557983398437</v>
      </c>
      <c r="L24" s="508"/>
      <c r="M24" s="508"/>
      <c r="N24" s="508">
        <v>106.46654510498047</v>
      </c>
      <c r="O24" s="508"/>
      <c r="P24" s="508"/>
      <c r="Q24" s="508"/>
      <c r="R24" s="508"/>
      <c r="S24" s="508">
        <v>14.659034729003906</v>
      </c>
      <c r="T24" s="508"/>
      <c r="U24" s="508"/>
      <c r="V24" s="508">
        <v>5.1358294486999512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16.553493499755859</v>
      </c>
      <c r="AH24" s="509"/>
      <c r="AI24" s="509"/>
      <c r="AJ24" s="509"/>
      <c r="AK24" s="509"/>
      <c r="AL24" s="509">
        <v>0.96192350727081299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32.200000762939453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69.663810729980469</v>
      </c>
      <c r="F25" s="513"/>
      <c r="G25" s="513"/>
      <c r="H25" s="513"/>
      <c r="I25" s="513">
        <v>46.462039947509766</v>
      </c>
      <c r="J25" s="513"/>
      <c r="K25" s="508">
        <v>162.33966064453125</v>
      </c>
      <c r="L25" s="508"/>
      <c r="M25" s="508"/>
      <c r="N25" s="508">
        <v>151.11285400390625</v>
      </c>
      <c r="O25" s="508"/>
      <c r="P25" s="508"/>
      <c r="Q25" s="508"/>
      <c r="R25" s="508"/>
      <c r="S25" s="508">
        <v>11.226806640625</v>
      </c>
      <c r="T25" s="508"/>
      <c r="U25" s="508"/>
      <c r="V25" s="508">
        <v>4.3014001846313477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13.905998229980469</v>
      </c>
      <c r="AH25" s="509"/>
      <c r="AI25" s="509"/>
      <c r="AJ25" s="509"/>
      <c r="AK25" s="509"/>
      <c r="AL25" s="509">
        <v>0.80807755714416507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32.638500213623047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71.136466979980469</v>
      </c>
      <c r="F26" s="513"/>
      <c r="G26" s="513"/>
      <c r="H26" s="513"/>
      <c r="I26" s="513">
        <v>48.616584777832031</v>
      </c>
      <c r="J26" s="513"/>
      <c r="K26" s="508">
        <v>175.34158325195312</v>
      </c>
      <c r="L26" s="508"/>
      <c r="M26" s="508"/>
      <c r="N26" s="508">
        <v>162.82644653320312</v>
      </c>
      <c r="O26" s="508"/>
      <c r="P26" s="508"/>
      <c r="Q26" s="508"/>
      <c r="R26" s="508"/>
      <c r="S26" s="508">
        <v>12.51513671875</v>
      </c>
      <c r="T26" s="508"/>
      <c r="U26" s="508"/>
      <c r="V26" s="508">
        <v>4.5720767974853516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15.2294921875</v>
      </c>
      <c r="AH26" s="509"/>
      <c r="AI26" s="509"/>
      <c r="AJ26" s="509"/>
      <c r="AK26" s="509"/>
      <c r="AL26" s="509">
        <v>0.88498579101562502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36.416496276855469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75.289161682128906</v>
      </c>
      <c r="F27" s="513"/>
      <c r="G27" s="513"/>
      <c r="H27" s="513"/>
      <c r="I27" s="513">
        <v>43.0694580078125</v>
      </c>
      <c r="J27" s="513"/>
      <c r="K27" s="508">
        <v>126.17190551757812</v>
      </c>
      <c r="L27" s="508"/>
      <c r="M27" s="508"/>
      <c r="N27" s="508">
        <v>108.95556640625</v>
      </c>
      <c r="O27" s="508"/>
      <c r="P27" s="508"/>
      <c r="Q27" s="508"/>
      <c r="R27" s="508"/>
      <c r="S27" s="508">
        <v>17.216339111328125</v>
      </c>
      <c r="T27" s="508"/>
      <c r="U27" s="508"/>
      <c r="V27" s="508">
        <v>4.8183116912841797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19.304000854492188</v>
      </c>
      <c r="AH27" s="509"/>
      <c r="AI27" s="509"/>
      <c r="AJ27" s="509"/>
      <c r="AK27" s="509"/>
      <c r="AL27" s="509">
        <v>1.121755489654541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36.222999572753906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76.032585144042969</v>
      </c>
      <c r="F28" s="513"/>
      <c r="G28" s="513"/>
      <c r="H28" s="513"/>
      <c r="I28" s="513">
        <v>41.651500701904297</v>
      </c>
      <c r="J28" s="513"/>
      <c r="K28" s="508">
        <v>104.1661376953125</v>
      </c>
      <c r="L28" s="508"/>
      <c r="M28" s="508"/>
      <c r="N28" s="508">
        <v>90.388282775878906</v>
      </c>
      <c r="O28" s="508"/>
      <c r="P28" s="508"/>
      <c r="Q28" s="508"/>
      <c r="R28" s="508"/>
      <c r="S28" s="508">
        <v>13.777854919433594</v>
      </c>
      <c r="T28" s="508"/>
      <c r="U28" s="508"/>
      <c r="V28" s="508">
        <v>4.1646623611450195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15.305501937866211</v>
      </c>
      <c r="AH28" s="509"/>
      <c r="AI28" s="509"/>
      <c r="AJ28" s="509"/>
      <c r="AK28" s="509"/>
      <c r="AL28" s="509">
        <v>0.88940271760940559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33.035495758056641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79.250465393066406</v>
      </c>
      <c r="F29" s="513"/>
      <c r="G29" s="513"/>
      <c r="H29" s="513"/>
      <c r="I29" s="513">
        <v>42.543613433837891</v>
      </c>
      <c r="J29" s="513"/>
      <c r="K29" s="508">
        <v>108.08670043945312</v>
      </c>
      <c r="L29" s="508"/>
      <c r="M29" s="508"/>
      <c r="N29" s="508">
        <v>94.420585632324219</v>
      </c>
      <c r="O29" s="508"/>
      <c r="P29" s="508"/>
      <c r="Q29" s="508"/>
      <c r="R29" s="508"/>
      <c r="S29" s="508">
        <v>13.666114807128906</v>
      </c>
      <c r="T29" s="508"/>
      <c r="U29" s="508"/>
      <c r="V29" s="508">
        <v>4.5592422485351562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15.261501312255859</v>
      </c>
      <c r="AH29" s="509"/>
      <c r="AI29" s="509"/>
      <c r="AJ29" s="509"/>
      <c r="AK29" s="509"/>
      <c r="AL29" s="509">
        <v>0.88684584125518806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31.516996383666992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79.8179931640625</v>
      </c>
      <c r="F30" s="513"/>
      <c r="G30" s="513"/>
      <c r="H30" s="513"/>
      <c r="I30" s="513">
        <v>44.004096984863281</v>
      </c>
      <c r="J30" s="513"/>
      <c r="K30" s="508">
        <v>118.91714477539062</v>
      </c>
      <c r="L30" s="508"/>
      <c r="M30" s="508"/>
      <c r="N30" s="508">
        <v>104.93477630615234</v>
      </c>
      <c r="O30" s="508"/>
      <c r="P30" s="508"/>
      <c r="Q30" s="508"/>
      <c r="R30" s="508"/>
      <c r="S30" s="508">
        <v>13.982368469238281</v>
      </c>
      <c r="T30" s="508"/>
      <c r="U30" s="508"/>
      <c r="V30" s="508">
        <v>4.8859362602233887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15.938495635986328</v>
      </c>
      <c r="AH30" s="509"/>
      <c r="AI30" s="509"/>
      <c r="AJ30" s="509"/>
      <c r="AK30" s="509"/>
      <c r="AL30" s="509">
        <v>0.92618598140716557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34.409500122070313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78.865425109863281</v>
      </c>
      <c r="F31" s="513"/>
      <c r="G31" s="513"/>
      <c r="H31" s="513"/>
      <c r="I31" s="513">
        <v>46.074806213378906</v>
      </c>
      <c r="J31" s="513"/>
      <c r="K31" s="508">
        <v>143.77069091796875</v>
      </c>
      <c r="L31" s="508"/>
      <c r="M31" s="508"/>
      <c r="N31" s="508">
        <v>130.40119934082031</v>
      </c>
      <c r="O31" s="508"/>
      <c r="P31" s="508"/>
      <c r="Q31" s="508"/>
      <c r="R31" s="508"/>
      <c r="S31" s="508">
        <v>13.369491577148437</v>
      </c>
      <c r="T31" s="508"/>
      <c r="U31" s="508"/>
      <c r="V31" s="508">
        <v>5.3436422348022461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15.951496124267578</v>
      </c>
      <c r="AH31" s="509"/>
      <c r="AI31" s="509"/>
      <c r="AJ31" s="509"/>
      <c r="AK31" s="509"/>
      <c r="AL31" s="509">
        <v>0.92694143978118904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32.147998809814453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72.491798400878906</v>
      </c>
      <c r="F32" s="513"/>
      <c r="G32" s="513"/>
      <c r="H32" s="513"/>
      <c r="I32" s="513">
        <v>44.725307464599609</v>
      </c>
      <c r="J32" s="513"/>
      <c r="K32" s="508">
        <v>148.31036376953125</v>
      </c>
      <c r="L32" s="508"/>
      <c r="M32" s="508"/>
      <c r="N32" s="508">
        <v>137.00941467285156</v>
      </c>
      <c r="O32" s="508"/>
      <c r="P32" s="508"/>
      <c r="Q32" s="508"/>
      <c r="R32" s="508"/>
      <c r="S32" s="508">
        <v>11.300949096679687</v>
      </c>
      <c r="T32" s="508"/>
      <c r="U32" s="508"/>
      <c r="V32" s="508">
        <v>4.6356639862060547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14.076496124267578</v>
      </c>
      <c r="AH32" s="509"/>
      <c r="AI32" s="509"/>
      <c r="AJ32" s="509"/>
      <c r="AK32" s="509"/>
      <c r="AL32" s="509">
        <v>0.81798518978118895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30.781499862670898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73.29034423828125</v>
      </c>
      <c r="F33" s="513"/>
      <c r="G33" s="513"/>
      <c r="H33" s="513"/>
      <c r="I33" s="513">
        <v>46.258075714111328</v>
      </c>
      <c r="J33" s="513"/>
      <c r="K33" s="508">
        <v>168.34950256347656</v>
      </c>
      <c r="L33" s="508"/>
      <c r="M33" s="508"/>
      <c r="N33" s="508">
        <v>156.86306762695312</v>
      </c>
      <c r="O33" s="508"/>
      <c r="P33" s="508"/>
      <c r="Q33" s="508"/>
      <c r="R33" s="508"/>
      <c r="S33" s="508">
        <v>11.486434936523438</v>
      </c>
      <c r="T33" s="508"/>
      <c r="U33" s="508"/>
      <c r="V33" s="508">
        <v>5.0963358879089355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14.548999786376953</v>
      </c>
      <c r="AH33" s="509"/>
      <c r="AI33" s="509"/>
      <c r="AJ33" s="509"/>
      <c r="AK33" s="509"/>
      <c r="AL33" s="509">
        <v>0.84544237758636476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34.131496429443359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74.403968811035156</v>
      </c>
      <c r="F34" s="513"/>
      <c r="G34" s="513"/>
      <c r="H34" s="513"/>
      <c r="I34" s="513">
        <v>45.163906097412109</v>
      </c>
      <c r="J34" s="513"/>
      <c r="K34" s="508">
        <v>146.44648742675781</v>
      </c>
      <c r="L34" s="508"/>
      <c r="M34" s="508"/>
      <c r="N34" s="508">
        <v>130.9647216796875</v>
      </c>
      <c r="O34" s="508"/>
      <c r="P34" s="508"/>
      <c r="Q34" s="508"/>
      <c r="R34" s="508"/>
      <c r="S34" s="508">
        <v>15.481765747070313</v>
      </c>
      <c r="T34" s="508"/>
      <c r="U34" s="508"/>
      <c r="V34" s="508">
        <v>4.9943695068359375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18.158992767333984</v>
      </c>
      <c r="AH34" s="509"/>
      <c r="AI34" s="509"/>
      <c r="AJ34" s="509"/>
      <c r="AK34" s="509"/>
      <c r="AL34" s="509">
        <v>1.0552190697097779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35.869499206542969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82.431175231933594</v>
      </c>
      <c r="F35" s="513"/>
      <c r="G35" s="513"/>
      <c r="H35" s="513"/>
      <c r="I35" s="513">
        <v>47.715320587158203</v>
      </c>
      <c r="J35" s="513"/>
      <c r="K35" s="508">
        <v>153.96073913574219</v>
      </c>
      <c r="L35" s="508"/>
      <c r="M35" s="508"/>
      <c r="N35" s="508">
        <v>141.38185119628906</v>
      </c>
      <c r="O35" s="508"/>
      <c r="P35" s="508"/>
      <c r="Q35" s="508"/>
      <c r="R35" s="508"/>
      <c r="S35" s="508">
        <v>12.578887939453125</v>
      </c>
      <c r="T35" s="508"/>
      <c r="U35" s="508"/>
      <c r="V35" s="508">
        <v>5.9532456398010254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15.273994445800781</v>
      </c>
      <c r="AH35" s="509"/>
      <c r="AI35" s="509"/>
      <c r="AJ35" s="509"/>
      <c r="AK35" s="509"/>
      <c r="AL35" s="509">
        <v>0.8875718172454834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30.92249870300293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94.049507141113281</v>
      </c>
      <c r="F36" s="513"/>
      <c r="G36" s="513"/>
      <c r="H36" s="513"/>
      <c r="I36" s="513">
        <v>50.169677734375</v>
      </c>
      <c r="J36" s="513"/>
      <c r="K36" s="508">
        <v>130.2783203125</v>
      </c>
      <c r="L36" s="508"/>
      <c r="M36" s="508"/>
      <c r="N36" s="508">
        <v>119.04714202880859</v>
      </c>
      <c r="O36" s="508"/>
      <c r="P36" s="508"/>
      <c r="Q36" s="508"/>
      <c r="R36" s="508"/>
      <c r="S36" s="508">
        <v>11.231178283691406</v>
      </c>
      <c r="T36" s="508"/>
      <c r="U36" s="508"/>
      <c r="V36" s="508">
        <v>6.2968816757202148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13.409999847412109</v>
      </c>
      <c r="AH36" s="509"/>
      <c r="AI36" s="509"/>
      <c r="AJ36" s="509"/>
      <c r="AK36" s="509"/>
      <c r="AL36" s="509">
        <v>0.77925509113311775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30.011999130249023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89.412605285644531</v>
      </c>
      <c r="F37" s="513"/>
      <c r="G37" s="513"/>
      <c r="H37" s="513"/>
      <c r="I37" s="513">
        <v>48.042877197265625</v>
      </c>
      <c r="J37" s="513"/>
      <c r="K37" s="508">
        <v>127.38181304931641</v>
      </c>
      <c r="L37" s="508"/>
      <c r="M37" s="508"/>
      <c r="N37" s="508">
        <v>114.64849090576172</v>
      </c>
      <c r="O37" s="508"/>
      <c r="P37" s="508"/>
      <c r="Q37" s="508"/>
      <c r="R37" s="508"/>
      <c r="S37" s="508">
        <v>12.733322143554687</v>
      </c>
      <c r="T37" s="508"/>
      <c r="U37" s="508"/>
      <c r="V37" s="508">
        <v>5.8952183723449707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14.982997894287109</v>
      </c>
      <c r="AH37" s="509"/>
      <c r="AI37" s="509"/>
      <c r="AJ37" s="509"/>
      <c r="AK37" s="509"/>
      <c r="AL37" s="509">
        <v>0.87066200763702395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30.894496917724609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98.659896850585938</v>
      </c>
      <c r="F38" s="513"/>
      <c r="G38" s="513"/>
      <c r="H38" s="513"/>
      <c r="I38" s="513">
        <v>52.991550445556641</v>
      </c>
      <c r="J38" s="513"/>
      <c r="K38" s="508">
        <v>154.40150451660156</v>
      </c>
      <c r="L38" s="508"/>
      <c r="M38" s="508"/>
      <c r="N38" s="508">
        <v>141.38662719726562</v>
      </c>
      <c r="O38" s="508"/>
      <c r="P38" s="508"/>
      <c r="Q38" s="508"/>
      <c r="R38" s="508"/>
      <c r="S38" s="508">
        <v>13.014877319335938</v>
      </c>
      <c r="T38" s="508"/>
      <c r="U38" s="508"/>
      <c r="V38" s="508">
        <v>7.7647700309753418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15.683990478515625</v>
      </c>
      <c r="AH38" s="509"/>
      <c r="AI38" s="509"/>
      <c r="AJ38" s="509"/>
      <c r="AK38" s="509"/>
      <c r="AL38" s="509">
        <v>0.91139668670654295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30.832998275756836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99.192642211914062</v>
      </c>
      <c r="F39" s="513"/>
      <c r="G39" s="513"/>
      <c r="H39" s="513"/>
      <c r="I39" s="513">
        <v>52.481834411621094</v>
      </c>
      <c r="J39" s="513"/>
      <c r="K39" s="508">
        <v>155.25833129882812</v>
      </c>
      <c r="L39" s="508"/>
      <c r="M39" s="508"/>
      <c r="N39" s="508">
        <v>139.28651428222656</v>
      </c>
      <c r="O39" s="508"/>
      <c r="P39" s="508"/>
      <c r="Q39" s="508"/>
      <c r="R39" s="508"/>
      <c r="S39" s="508">
        <v>15.971817016601563</v>
      </c>
      <c r="T39" s="508"/>
      <c r="U39" s="508"/>
      <c r="V39" s="508">
        <v>8.1151466369628906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18.538490295410156</v>
      </c>
      <c r="AH39" s="509"/>
      <c r="AI39" s="509"/>
      <c r="AJ39" s="509"/>
      <c r="AK39" s="509"/>
      <c r="AL39" s="509">
        <v>1.0772716710662842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34.30999755859375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100.36566925048828</v>
      </c>
      <c r="F40" s="513"/>
      <c r="G40" s="513"/>
      <c r="H40" s="513"/>
      <c r="I40" s="513">
        <v>52.068954467773438</v>
      </c>
      <c r="J40" s="513"/>
      <c r="K40" s="508">
        <v>155.30648803710937</v>
      </c>
      <c r="L40" s="508"/>
      <c r="M40" s="508"/>
      <c r="N40" s="508">
        <v>140.41888427734375</v>
      </c>
      <c r="O40" s="508"/>
      <c r="P40" s="508"/>
      <c r="Q40" s="508"/>
      <c r="R40" s="508"/>
      <c r="S40" s="508">
        <v>14.887603759765625</v>
      </c>
      <c r="T40" s="508"/>
      <c r="U40" s="508"/>
      <c r="V40" s="508">
        <v>8.3013811111450195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17.41650390625</v>
      </c>
      <c r="AH40" s="509"/>
      <c r="AI40" s="509"/>
      <c r="AJ40" s="509"/>
      <c r="AK40" s="509"/>
      <c r="AL40" s="509">
        <v>1.0120730419921875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32.106998443603516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101.04096984863281</v>
      </c>
      <c r="F41" s="513"/>
      <c r="G41" s="513"/>
      <c r="H41" s="513"/>
      <c r="I41" s="513">
        <v>52.711135864257813</v>
      </c>
      <c r="J41" s="513"/>
      <c r="K41" s="508">
        <v>159.63735961914062</v>
      </c>
      <c r="L41" s="508"/>
      <c r="M41" s="508"/>
      <c r="N41" s="508">
        <v>142.35310363769531</v>
      </c>
      <c r="O41" s="508"/>
      <c r="P41" s="508"/>
      <c r="Q41" s="508"/>
      <c r="R41" s="508"/>
      <c r="S41" s="508">
        <v>17.284255981445313</v>
      </c>
      <c r="T41" s="508"/>
      <c r="U41" s="508"/>
      <c r="V41" s="508">
        <v>8.6532516479492187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19.908004760742187</v>
      </c>
      <c r="AH41" s="509"/>
      <c r="AI41" s="509"/>
      <c r="AJ41" s="509"/>
      <c r="AK41" s="509"/>
      <c r="AL41" s="509">
        <v>1.1568541566467285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35.060993194580078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100.31594085693359</v>
      </c>
      <c r="F42" s="513"/>
      <c r="G42" s="513"/>
      <c r="H42" s="513"/>
      <c r="I42" s="513">
        <v>51.725326538085937</v>
      </c>
      <c r="J42" s="513"/>
      <c r="K42" s="508">
        <v>155.1905517578125</v>
      </c>
      <c r="L42" s="508"/>
      <c r="M42" s="508"/>
      <c r="N42" s="508">
        <v>140.44346618652344</v>
      </c>
      <c r="O42" s="508"/>
      <c r="P42" s="508"/>
      <c r="Q42" s="508"/>
      <c r="R42" s="508"/>
      <c r="S42" s="508">
        <v>14.747085571289063</v>
      </c>
      <c r="T42" s="508"/>
      <c r="U42" s="508"/>
      <c r="V42" s="508">
        <v>8.3289394378662109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17.234508514404297</v>
      </c>
      <c r="AH42" s="509"/>
      <c r="AI42" s="509"/>
      <c r="AJ42" s="509"/>
      <c r="AK42" s="509"/>
      <c r="AL42" s="509">
        <v>1.0014972897720338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31.250997543334961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99.70745849609375</v>
      </c>
      <c r="F43" s="513"/>
      <c r="G43" s="513"/>
      <c r="H43" s="513"/>
      <c r="I43" s="513">
        <v>51.258892059326172</v>
      </c>
      <c r="J43" s="513"/>
      <c r="K43" s="508">
        <v>155.0306396484375</v>
      </c>
      <c r="L43" s="508"/>
      <c r="M43" s="508"/>
      <c r="N43" s="508">
        <v>141.00331115722656</v>
      </c>
      <c r="O43" s="508"/>
      <c r="P43" s="508"/>
      <c r="Q43" s="508"/>
      <c r="R43" s="508"/>
      <c r="S43" s="508">
        <v>14.027328491210938</v>
      </c>
      <c r="T43" s="508"/>
      <c r="U43" s="508"/>
      <c r="V43" s="508">
        <v>8.2546901702880859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16.444992065429688</v>
      </c>
      <c r="AH43" s="509"/>
      <c r="AI43" s="509"/>
      <c r="AJ43" s="509"/>
      <c r="AK43" s="509"/>
      <c r="AL43" s="509">
        <v>0.9556184889221192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32.005996704101563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99.780296325683594</v>
      </c>
      <c r="F44" s="513"/>
      <c r="G44" s="513"/>
      <c r="H44" s="513"/>
      <c r="I44" s="513">
        <v>51.274944305419922</v>
      </c>
      <c r="J44" s="513"/>
      <c r="K44" s="508">
        <v>157.3863525390625</v>
      </c>
      <c r="L44" s="508"/>
      <c r="M44" s="508"/>
      <c r="N44" s="508">
        <v>144.90744018554687</v>
      </c>
      <c r="O44" s="508"/>
      <c r="P44" s="508"/>
      <c r="Q44" s="508"/>
      <c r="R44" s="508"/>
      <c r="S44" s="508">
        <v>12.478912353515625</v>
      </c>
      <c r="T44" s="508"/>
      <c r="U44" s="508"/>
      <c r="V44" s="508">
        <v>8.2989387512207031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14.942005157470703</v>
      </c>
      <c r="AH44" s="509"/>
      <c r="AI44" s="509"/>
      <c r="AJ44" s="509"/>
      <c r="AK44" s="509"/>
      <c r="AL44" s="509">
        <v>0.86827991970062257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30.559999465942383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100.00027465820312</v>
      </c>
      <c r="F45" s="513"/>
      <c r="G45" s="513"/>
      <c r="H45" s="513"/>
      <c r="I45" s="513">
        <v>51.982948303222656</v>
      </c>
      <c r="J45" s="513"/>
      <c r="K45" s="508">
        <v>156.65940856933594</v>
      </c>
      <c r="L45" s="508"/>
      <c r="M45" s="508"/>
      <c r="N45" s="508">
        <v>143.75137329101563</v>
      </c>
      <c r="O45" s="508"/>
      <c r="P45" s="508"/>
      <c r="Q45" s="508"/>
      <c r="R45" s="508"/>
      <c r="S45" s="508">
        <v>12.908035278320312</v>
      </c>
      <c r="T45" s="508"/>
      <c r="U45" s="508"/>
      <c r="V45" s="508">
        <v>8.2184848785400391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15.261001586914063</v>
      </c>
      <c r="AH45" s="509"/>
      <c r="AI45" s="509"/>
      <c r="AJ45" s="509"/>
      <c r="AK45" s="509"/>
      <c r="AL45" s="509">
        <v>0.88681680221557624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30.801496505737305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99.805984497070313</v>
      </c>
      <c r="F46" s="513"/>
      <c r="G46" s="513"/>
      <c r="H46" s="513"/>
      <c r="I46" s="513">
        <v>51.771461486816406</v>
      </c>
      <c r="J46" s="513"/>
      <c r="K46" s="508">
        <v>154.16044616699219</v>
      </c>
      <c r="L46" s="508"/>
      <c r="M46" s="508"/>
      <c r="N46" s="508">
        <v>141.96041870117187</v>
      </c>
      <c r="O46" s="508"/>
      <c r="P46" s="508"/>
      <c r="Q46" s="508"/>
      <c r="R46" s="508"/>
      <c r="S46" s="508">
        <v>12.200027465820313</v>
      </c>
      <c r="T46" s="508"/>
      <c r="U46" s="508"/>
      <c r="V46" s="508">
        <v>8.0612039566040039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14.611499786376953</v>
      </c>
      <c r="AH46" s="509"/>
      <c r="AI46" s="509"/>
      <c r="AJ46" s="509"/>
      <c r="AK46" s="509"/>
      <c r="AL46" s="509">
        <v>0.84907425258636482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29.581499099731445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100.37181854248047</v>
      </c>
      <c r="F47" s="513"/>
      <c r="G47" s="513"/>
      <c r="H47" s="513"/>
      <c r="I47" s="513">
        <v>50.74517822265625</v>
      </c>
      <c r="J47" s="513"/>
      <c r="K47" s="508">
        <v>137.03303527832031</v>
      </c>
      <c r="L47" s="508"/>
      <c r="M47" s="508"/>
      <c r="N47" s="508">
        <v>124.62992858886719</v>
      </c>
      <c r="O47" s="508"/>
      <c r="P47" s="508"/>
      <c r="Q47" s="508"/>
      <c r="R47" s="508"/>
      <c r="S47" s="508">
        <v>12.403106689453125</v>
      </c>
      <c r="T47" s="508"/>
      <c r="U47" s="508"/>
      <c r="V47" s="508">
        <v>7.4523959159851074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14.467502593994141</v>
      </c>
      <c r="AH47" s="509"/>
      <c r="AI47" s="509"/>
      <c r="AJ47" s="509"/>
      <c r="AK47" s="509"/>
      <c r="AL47" s="509">
        <v>0.84070657573699958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32.107498168945312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100.12265014648437</v>
      </c>
      <c r="F48" s="513"/>
      <c r="G48" s="513"/>
      <c r="H48" s="513"/>
      <c r="I48" s="513">
        <v>52.279140472412109</v>
      </c>
      <c r="J48" s="513"/>
      <c r="K48" s="508">
        <v>158.84263610839844</v>
      </c>
      <c r="L48" s="508"/>
      <c r="M48" s="508"/>
      <c r="N48" s="508">
        <v>142.80546569824219</v>
      </c>
      <c r="O48" s="508"/>
      <c r="P48" s="508"/>
      <c r="Q48" s="508"/>
      <c r="R48" s="508"/>
      <c r="S48" s="508">
        <v>16.03717041015625</v>
      </c>
      <c r="T48" s="508"/>
      <c r="U48" s="508"/>
      <c r="V48" s="508">
        <v>8.4639644622802734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18.582500457763672</v>
      </c>
      <c r="AH48" s="509"/>
      <c r="AI48" s="509"/>
      <c r="AJ48" s="509"/>
      <c r="AK48" s="509"/>
      <c r="AL48" s="509">
        <v>1.0798291016006469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37.199996948242188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99.473892211914063</v>
      </c>
      <c r="F49" s="513"/>
      <c r="G49" s="513"/>
      <c r="H49" s="513"/>
      <c r="I49" s="513">
        <v>52.973209381103516</v>
      </c>
      <c r="J49" s="513"/>
      <c r="K49" s="508">
        <v>166.36042785644531</v>
      </c>
      <c r="L49" s="508"/>
      <c r="M49" s="508"/>
      <c r="N49" s="508">
        <v>153.58277893066406</v>
      </c>
      <c r="O49" s="508"/>
      <c r="P49" s="508"/>
      <c r="Q49" s="508"/>
      <c r="R49" s="508"/>
      <c r="S49" s="508">
        <v>12.77764892578125</v>
      </c>
      <c r="T49" s="508"/>
      <c r="U49" s="508"/>
      <c r="V49" s="508">
        <v>8.4388866424560547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15.321002960205078</v>
      </c>
      <c r="AH49" s="509"/>
      <c r="AI49" s="509"/>
      <c r="AJ49" s="509"/>
      <c r="AK49" s="509"/>
      <c r="AL49" s="509">
        <v>0.89030348201751708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31.568998336791992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99.880599975585938</v>
      </c>
      <c r="F50" s="513"/>
      <c r="G50" s="513"/>
      <c r="H50" s="513"/>
      <c r="I50" s="513">
        <v>52.751804351806641</v>
      </c>
      <c r="J50" s="513"/>
      <c r="K50" s="508">
        <v>158.60084533691406</v>
      </c>
      <c r="L50" s="508"/>
      <c r="M50" s="508"/>
      <c r="N50" s="508">
        <v>147.06498718261719</v>
      </c>
      <c r="O50" s="508"/>
      <c r="P50" s="508"/>
      <c r="Q50" s="508"/>
      <c r="R50" s="508"/>
      <c r="S50" s="508">
        <v>11.535858154296875</v>
      </c>
      <c r="T50" s="508"/>
      <c r="U50" s="508"/>
      <c r="V50" s="508">
        <v>8.1083974838256836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13.930496215820313</v>
      </c>
      <c r="AH50" s="509"/>
      <c r="AI50" s="509"/>
      <c r="AJ50" s="509"/>
      <c r="AK50" s="509"/>
      <c r="AL50" s="509">
        <v>0.80950113510131838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29.637496948242188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74.549697875976562</v>
      </c>
      <c r="F51" s="513"/>
      <c r="G51" s="513"/>
      <c r="H51" s="513"/>
      <c r="I51" s="513">
        <v>44.77288818359375</v>
      </c>
      <c r="J51" s="513"/>
      <c r="K51" s="508">
        <v>152.40373229980469</v>
      </c>
      <c r="L51" s="508"/>
      <c r="M51" s="508"/>
      <c r="N51" s="508">
        <v>138.32115173339844</v>
      </c>
      <c r="O51" s="508"/>
      <c r="P51" s="508"/>
      <c r="Q51" s="508"/>
      <c r="R51" s="508"/>
      <c r="S51" s="508">
        <v>14.08258056640625</v>
      </c>
      <c r="T51" s="508"/>
      <c r="U51" s="508"/>
      <c r="V51" s="508">
        <v>5.1462306976318359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16.961494445800781</v>
      </c>
      <c r="AH51" s="509"/>
      <c r="AI51" s="509"/>
      <c r="AJ51" s="509"/>
      <c r="AK51" s="509"/>
      <c r="AL51" s="509">
        <v>0.98563244224548341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29.293998718261719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76.679473876953125</v>
      </c>
      <c r="F52" s="513"/>
      <c r="G52" s="513"/>
      <c r="H52" s="513"/>
      <c r="I52" s="513">
        <v>49.361446380615234</v>
      </c>
      <c r="J52" s="513"/>
      <c r="K52" s="508">
        <v>204.82977294921875</v>
      </c>
      <c r="L52" s="508"/>
      <c r="M52" s="508"/>
      <c r="N52" s="508">
        <v>193.8935546875</v>
      </c>
      <c r="O52" s="508"/>
      <c r="P52" s="508"/>
      <c r="Q52" s="508"/>
      <c r="R52" s="508"/>
      <c r="S52" s="508">
        <v>10.93621826171875</v>
      </c>
      <c r="T52" s="508"/>
      <c r="U52" s="508"/>
      <c r="V52" s="508">
        <v>6.1473321914672852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14.581497192382812</v>
      </c>
      <c r="AH52" s="509"/>
      <c r="AI52" s="509"/>
      <c r="AJ52" s="509"/>
      <c r="AK52" s="509"/>
      <c r="AL52" s="509">
        <v>0.84733080184936527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34.701004028320313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87.738391113281224</v>
      </c>
      <c r="F53" s="507"/>
      <c r="G53" s="507"/>
      <c r="H53" s="507"/>
      <c r="I53" s="507">
        <v>48.550702921549473</v>
      </c>
      <c r="J53" s="507"/>
      <c r="K53" s="501">
        <v>4447.552558898924</v>
      </c>
      <c r="L53" s="501"/>
      <c r="M53" s="501"/>
      <c r="N53" s="501">
        <v>4041.995719909668</v>
      </c>
      <c r="O53" s="501"/>
      <c r="P53" s="501"/>
      <c r="Q53" s="501"/>
      <c r="R53" s="501"/>
      <c r="S53" s="501">
        <v>405.55683898925753</v>
      </c>
      <c r="T53" s="501"/>
      <c r="U53" s="501"/>
      <c r="V53" s="501">
        <v>194.16211234033108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478.58393740653992</v>
      </c>
      <c r="AH53" s="501"/>
      <c r="AI53" s="501"/>
      <c r="AJ53" s="501"/>
      <c r="AK53" s="501">
        <v>27.810512602694036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976.21809315681458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156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143581.28900527954</v>
      </c>
      <c r="G59" s="484"/>
      <c r="H59" s="484"/>
      <c r="I59" s="484"/>
      <c r="J59" s="484"/>
      <c r="K59" s="484"/>
      <c r="L59" s="484">
        <v>129920.0146818161</v>
      </c>
      <c r="M59" s="484"/>
      <c r="N59" s="484"/>
      <c r="O59" s="484"/>
      <c r="P59" s="484"/>
      <c r="Q59" s="484">
        <v>4664.7100103795528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77748.863372802734</v>
      </c>
      <c r="AE59" s="484"/>
      <c r="AF59" s="484"/>
      <c r="AG59" s="484"/>
      <c r="AH59" s="484"/>
      <c r="AI59" s="484">
        <v>63334.794248580933</v>
      </c>
      <c r="AJ59" s="484"/>
      <c r="AK59" s="484"/>
      <c r="AL59" s="484"/>
      <c r="AM59" s="484">
        <v>14414.069124221802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38736.501873612404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139133.75009441376</v>
      </c>
      <c r="G60" s="484"/>
      <c r="H60" s="484"/>
      <c r="I60" s="484"/>
      <c r="J60" s="484"/>
      <c r="K60" s="484"/>
      <c r="L60" s="484">
        <v>125878.01424384117</v>
      </c>
      <c r="M60" s="484"/>
      <c r="N60" s="484"/>
      <c r="O60" s="484"/>
      <c r="P60" s="484"/>
      <c r="Q60" s="484">
        <v>4470.5478980392218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75848.423311114311</v>
      </c>
      <c r="AE60" s="484"/>
      <c r="AF60" s="484"/>
      <c r="AG60" s="484"/>
      <c r="AH60" s="484"/>
      <c r="AI60" s="484">
        <v>61912.938124299049</v>
      </c>
      <c r="AJ60" s="484"/>
      <c r="AK60" s="484"/>
      <c r="AL60" s="484"/>
      <c r="AM60" s="484">
        <v>13935.485186815262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37760.283780455589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4447.5389108657837</v>
      </c>
      <c r="G61" s="484"/>
      <c r="H61" s="484"/>
      <c r="I61" s="484"/>
      <c r="J61" s="484"/>
      <c r="K61" s="484"/>
      <c r="L61" s="484">
        <v>4042.0004379749298</v>
      </c>
      <c r="M61" s="484"/>
      <c r="N61" s="484"/>
      <c r="O61" s="484"/>
      <c r="P61" s="484"/>
      <c r="Q61" s="484">
        <v>194.16211234033108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478.58393740653992</v>
      </c>
      <c r="AN61" s="484"/>
      <c r="AO61" s="484"/>
      <c r="AP61" s="484"/>
      <c r="AQ61" s="484"/>
      <c r="AR61" s="484"/>
      <c r="AS61" s="484">
        <v>27.810512602694036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976.21809315681458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194.16211234033108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191.62944614357568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27.810512602694036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163.81893354088163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478.58393740653992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976.21809315681458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2.5326661967554096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50" workbookViewId="0">
      <selection activeCell="U67" sqref="U67:Z67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81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45881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82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83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81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84.331535339355469</v>
      </c>
      <c r="F23" s="513"/>
      <c r="G23" s="513"/>
      <c r="H23" s="513"/>
      <c r="I23" s="513">
        <v>51.220939636230469</v>
      </c>
      <c r="J23" s="513"/>
      <c r="K23" s="508">
        <v>164.434326171875</v>
      </c>
      <c r="L23" s="508"/>
      <c r="M23" s="508"/>
      <c r="N23" s="508">
        <v>154.27711486816406</v>
      </c>
      <c r="O23" s="508"/>
      <c r="P23" s="508"/>
      <c r="Q23" s="508"/>
      <c r="R23" s="508"/>
      <c r="S23" s="508">
        <v>10.157211303710937</v>
      </c>
      <c r="T23" s="508"/>
      <c r="U23" s="508"/>
      <c r="V23" s="508">
        <v>5.9797897338867187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10.616996765136719</v>
      </c>
      <c r="AH23" s="509"/>
      <c r="AI23" s="509"/>
      <c r="AJ23" s="509"/>
      <c r="AK23" s="509"/>
      <c r="AL23" s="509">
        <v>0.61695368202209477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25.92399787902832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81.077598571777344</v>
      </c>
      <c r="F24" s="513"/>
      <c r="G24" s="513"/>
      <c r="H24" s="513"/>
      <c r="I24" s="513">
        <v>50.069141387939453</v>
      </c>
      <c r="J24" s="513"/>
      <c r="K24" s="508">
        <v>163.39015197753906</v>
      </c>
      <c r="L24" s="508"/>
      <c r="M24" s="508"/>
      <c r="N24" s="508">
        <v>153.84928894042969</v>
      </c>
      <c r="O24" s="508"/>
      <c r="P24" s="508"/>
      <c r="Q24" s="508"/>
      <c r="R24" s="508"/>
      <c r="S24" s="508">
        <v>9.540863037109375</v>
      </c>
      <c r="T24" s="508"/>
      <c r="U24" s="508"/>
      <c r="V24" s="508">
        <v>5.5554423332214355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10.245010375976562</v>
      </c>
      <c r="AH24" s="509"/>
      <c r="AI24" s="509"/>
      <c r="AJ24" s="509"/>
      <c r="AK24" s="509"/>
      <c r="AL24" s="509">
        <v>0.59533755294799806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26.430498123168945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69.929718017578125</v>
      </c>
      <c r="F25" s="513"/>
      <c r="G25" s="513"/>
      <c r="H25" s="513"/>
      <c r="I25" s="513">
        <v>50.804428100585937</v>
      </c>
      <c r="J25" s="513"/>
      <c r="K25" s="508">
        <v>224.62509155273438</v>
      </c>
      <c r="L25" s="508"/>
      <c r="M25" s="508"/>
      <c r="N25" s="508">
        <v>215.12823486328125</v>
      </c>
      <c r="O25" s="508"/>
      <c r="P25" s="508"/>
      <c r="Q25" s="508"/>
      <c r="R25" s="508"/>
      <c r="S25" s="508">
        <v>9.496856689453125</v>
      </c>
      <c r="T25" s="508"/>
      <c r="U25" s="508"/>
      <c r="V25" s="508">
        <v>4.7931160926818848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9.6635055541992187</v>
      </c>
      <c r="AH25" s="509"/>
      <c r="AI25" s="509"/>
      <c r="AJ25" s="509"/>
      <c r="AK25" s="509"/>
      <c r="AL25" s="509">
        <v>0.56154630775451664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35.516998291015625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71.233955383300781</v>
      </c>
      <c r="F26" s="513"/>
      <c r="G26" s="513"/>
      <c r="H26" s="513"/>
      <c r="I26" s="513">
        <v>51.230518341064453</v>
      </c>
      <c r="J26" s="513"/>
      <c r="K26" s="508">
        <v>218.81536865234375</v>
      </c>
      <c r="L26" s="508"/>
      <c r="M26" s="508"/>
      <c r="N26" s="508">
        <v>207.29536437988281</v>
      </c>
      <c r="O26" s="508"/>
      <c r="P26" s="508"/>
      <c r="Q26" s="508"/>
      <c r="R26" s="508"/>
      <c r="S26" s="508">
        <v>11.520004272460938</v>
      </c>
      <c r="T26" s="508"/>
      <c r="U26" s="508"/>
      <c r="V26" s="508">
        <v>4.9820818901062012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11.623481750488281</v>
      </c>
      <c r="AH26" s="509"/>
      <c r="AI26" s="509"/>
      <c r="AJ26" s="509"/>
      <c r="AK26" s="509"/>
      <c r="AL26" s="509">
        <v>0.675440524520874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30.292497634887695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75.18060302734375</v>
      </c>
      <c r="F27" s="513"/>
      <c r="G27" s="513"/>
      <c r="H27" s="513"/>
      <c r="I27" s="513">
        <v>50.735324859619141</v>
      </c>
      <c r="J27" s="513"/>
      <c r="K27" s="508">
        <v>178.39654541015625</v>
      </c>
      <c r="L27" s="508"/>
      <c r="M27" s="508"/>
      <c r="N27" s="508">
        <v>165.42802429199219</v>
      </c>
      <c r="O27" s="508"/>
      <c r="P27" s="508"/>
      <c r="Q27" s="508"/>
      <c r="R27" s="508"/>
      <c r="S27" s="508">
        <v>12.968521118164062</v>
      </c>
      <c r="T27" s="508"/>
      <c r="U27" s="508"/>
      <c r="V27" s="508">
        <v>5.0330023765563965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13.354995727539062</v>
      </c>
      <c r="AH27" s="509"/>
      <c r="AI27" s="509"/>
      <c r="AJ27" s="509"/>
      <c r="AK27" s="509"/>
      <c r="AL27" s="509">
        <v>0.77605880172729491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31.889499664306641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75.876922607421875</v>
      </c>
      <c r="F28" s="513"/>
      <c r="G28" s="513"/>
      <c r="H28" s="513"/>
      <c r="I28" s="513">
        <v>48.408443450927734</v>
      </c>
      <c r="J28" s="513"/>
      <c r="K28" s="508">
        <v>150.89129638671875</v>
      </c>
      <c r="L28" s="508"/>
      <c r="M28" s="508"/>
      <c r="N28" s="508">
        <v>139.61436462402344</v>
      </c>
      <c r="O28" s="508"/>
      <c r="P28" s="508"/>
      <c r="Q28" s="508"/>
      <c r="R28" s="508"/>
      <c r="S28" s="508">
        <v>11.276931762695313</v>
      </c>
      <c r="T28" s="508"/>
      <c r="U28" s="508"/>
      <c r="V28" s="508">
        <v>4.7023911476135254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11.782009124755859</v>
      </c>
      <c r="AH28" s="509"/>
      <c r="AI28" s="509"/>
      <c r="AJ28" s="509"/>
      <c r="AK28" s="509"/>
      <c r="AL28" s="509">
        <v>0.68465255023956306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27.015996932983398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79.134742736816406</v>
      </c>
      <c r="F29" s="513"/>
      <c r="G29" s="513"/>
      <c r="H29" s="513"/>
      <c r="I29" s="513">
        <v>48.341480255126953</v>
      </c>
      <c r="J29" s="513"/>
      <c r="K29" s="508">
        <v>150.34892272949219</v>
      </c>
      <c r="L29" s="508"/>
      <c r="M29" s="508"/>
      <c r="N29" s="508">
        <v>139.9527587890625</v>
      </c>
      <c r="O29" s="508"/>
      <c r="P29" s="508"/>
      <c r="Q29" s="508"/>
      <c r="R29" s="508"/>
      <c r="S29" s="508">
        <v>10.396163940429687</v>
      </c>
      <c r="T29" s="508"/>
      <c r="U29" s="508"/>
      <c r="V29" s="508">
        <v>5.1443467140197754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11.297508239746094</v>
      </c>
      <c r="AH29" s="509"/>
      <c r="AI29" s="509"/>
      <c r="AJ29" s="509"/>
      <c r="AK29" s="509"/>
      <c r="AL29" s="509">
        <v>0.65649820381164548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26.084495544433594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79.83013916015625</v>
      </c>
      <c r="F30" s="513"/>
      <c r="G30" s="513"/>
      <c r="H30" s="513"/>
      <c r="I30" s="513">
        <v>49.325641632080078</v>
      </c>
      <c r="J30" s="513"/>
      <c r="K30" s="508">
        <v>161.49606323242187</v>
      </c>
      <c r="L30" s="508"/>
      <c r="M30" s="508"/>
      <c r="N30" s="508">
        <v>150.7362060546875</v>
      </c>
      <c r="O30" s="508"/>
      <c r="P30" s="508"/>
      <c r="Q30" s="508"/>
      <c r="R30" s="508"/>
      <c r="S30" s="508">
        <v>10.759857177734375</v>
      </c>
      <c r="T30" s="508"/>
      <c r="U30" s="508"/>
      <c r="V30" s="508">
        <v>5.4702715873718262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11.505508422851563</v>
      </c>
      <c r="AH30" s="509"/>
      <c r="AI30" s="509"/>
      <c r="AJ30" s="509"/>
      <c r="AK30" s="509"/>
      <c r="AL30" s="509">
        <v>0.66858509445190428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27.642997741699219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78.486557006835938</v>
      </c>
      <c r="F31" s="513"/>
      <c r="G31" s="513"/>
      <c r="H31" s="513"/>
      <c r="I31" s="513">
        <v>49.172351837158203</v>
      </c>
      <c r="J31" s="513"/>
      <c r="K31" s="508">
        <v>157.60264587402344</v>
      </c>
      <c r="L31" s="508"/>
      <c r="M31" s="508"/>
      <c r="N31" s="508">
        <v>146.36355590820312</v>
      </c>
      <c r="O31" s="508"/>
      <c r="P31" s="508"/>
      <c r="Q31" s="508"/>
      <c r="R31" s="508"/>
      <c r="S31" s="508">
        <v>11.239089965820313</v>
      </c>
      <c r="T31" s="508"/>
      <c r="U31" s="508"/>
      <c r="V31" s="508">
        <v>5.1851186752319336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12.136013031005859</v>
      </c>
      <c r="AH31" s="509"/>
      <c r="AI31" s="509"/>
      <c r="AJ31" s="509"/>
      <c r="AK31" s="509"/>
      <c r="AL31" s="509">
        <v>0.70522371723175048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26.263998031616211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72.560272216796875</v>
      </c>
      <c r="F32" s="513"/>
      <c r="G32" s="513"/>
      <c r="H32" s="513"/>
      <c r="I32" s="513">
        <v>51.868518829345703</v>
      </c>
      <c r="J32" s="513"/>
      <c r="K32" s="508">
        <v>194.67884826660156</v>
      </c>
      <c r="L32" s="508"/>
      <c r="M32" s="508"/>
      <c r="N32" s="508">
        <v>184.9420166015625</v>
      </c>
      <c r="O32" s="508"/>
      <c r="P32" s="508"/>
      <c r="Q32" s="508"/>
      <c r="R32" s="508"/>
      <c r="S32" s="508">
        <v>9.7368316650390625</v>
      </c>
      <c r="T32" s="508"/>
      <c r="U32" s="508"/>
      <c r="V32" s="508">
        <v>4.5472245216369629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9.9725112915039062</v>
      </c>
      <c r="AH32" s="509"/>
      <c r="AI32" s="509"/>
      <c r="AJ32" s="509"/>
      <c r="AK32" s="509"/>
      <c r="AL32" s="509">
        <v>0.57950263114929201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26.624500274658203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73.241371154785156</v>
      </c>
      <c r="F33" s="513"/>
      <c r="G33" s="513"/>
      <c r="H33" s="513"/>
      <c r="I33" s="513">
        <v>52.663784027099609</v>
      </c>
      <c r="J33" s="513"/>
      <c r="K33" s="508">
        <v>208.51889038085937</v>
      </c>
      <c r="L33" s="508"/>
      <c r="M33" s="508"/>
      <c r="N33" s="508">
        <v>198.72068786621094</v>
      </c>
      <c r="O33" s="508"/>
      <c r="P33" s="508"/>
      <c r="Q33" s="508"/>
      <c r="R33" s="508"/>
      <c r="S33" s="508">
        <v>9.7982025146484375</v>
      </c>
      <c r="T33" s="508"/>
      <c r="U33" s="508"/>
      <c r="V33" s="508">
        <v>4.8218984603881836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9.84649658203125</v>
      </c>
      <c r="AH33" s="509"/>
      <c r="AI33" s="509"/>
      <c r="AJ33" s="509"/>
      <c r="AK33" s="509"/>
      <c r="AL33" s="509">
        <v>0.57217991638183596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28.827499389648438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74.309974670410156</v>
      </c>
      <c r="F34" s="513"/>
      <c r="G34" s="513"/>
      <c r="H34" s="513"/>
      <c r="I34" s="513">
        <v>52.394149780273438</v>
      </c>
      <c r="J34" s="513"/>
      <c r="K34" s="508">
        <v>183.47036743164062</v>
      </c>
      <c r="L34" s="508"/>
      <c r="M34" s="508"/>
      <c r="N34" s="508">
        <v>170.87335205078125</v>
      </c>
      <c r="O34" s="508"/>
      <c r="P34" s="508"/>
      <c r="Q34" s="508"/>
      <c r="R34" s="508"/>
      <c r="S34" s="508">
        <v>12.597015380859375</v>
      </c>
      <c r="T34" s="508"/>
      <c r="U34" s="508"/>
      <c r="V34" s="508">
        <v>4.6953206062316895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12.739006042480469</v>
      </c>
      <c r="AH34" s="509"/>
      <c r="AI34" s="509"/>
      <c r="AJ34" s="509"/>
      <c r="AK34" s="509"/>
      <c r="AL34" s="509">
        <v>0.74026364112854004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32.621997833251953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80.953628540039063</v>
      </c>
      <c r="F35" s="513"/>
      <c r="G35" s="513"/>
      <c r="H35" s="513"/>
      <c r="I35" s="513">
        <v>50.589019775390625</v>
      </c>
      <c r="J35" s="513"/>
      <c r="K35" s="508">
        <v>164.91151428222656</v>
      </c>
      <c r="L35" s="508"/>
      <c r="M35" s="508"/>
      <c r="N35" s="508">
        <v>154.72190856933594</v>
      </c>
      <c r="O35" s="508"/>
      <c r="P35" s="508"/>
      <c r="Q35" s="508"/>
      <c r="R35" s="508"/>
      <c r="S35" s="508">
        <v>10.189605712890625</v>
      </c>
      <c r="T35" s="508"/>
      <c r="U35" s="508"/>
      <c r="V35" s="508">
        <v>5.5295934677124023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10.840995788574219</v>
      </c>
      <c r="AH35" s="509"/>
      <c r="AI35" s="509"/>
      <c r="AJ35" s="509"/>
      <c r="AK35" s="509"/>
      <c r="AL35" s="509">
        <v>0.62997026527404787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26.722497940063477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93.456298828125</v>
      </c>
      <c r="F36" s="513"/>
      <c r="G36" s="513"/>
      <c r="H36" s="513"/>
      <c r="I36" s="513">
        <v>49.820571899414063</v>
      </c>
      <c r="J36" s="513"/>
      <c r="K36" s="508">
        <v>125.98310089111328</v>
      </c>
      <c r="L36" s="508"/>
      <c r="M36" s="508"/>
      <c r="N36" s="508">
        <v>116.60319519042969</v>
      </c>
      <c r="O36" s="508"/>
      <c r="P36" s="508"/>
      <c r="Q36" s="508"/>
      <c r="R36" s="508"/>
      <c r="S36" s="508">
        <v>9.3799057006835937</v>
      </c>
      <c r="T36" s="508"/>
      <c r="U36" s="508"/>
      <c r="V36" s="508">
        <v>5.9789547920227051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11.196998596191406</v>
      </c>
      <c r="AH36" s="509"/>
      <c r="AI36" s="509"/>
      <c r="AJ36" s="509"/>
      <c r="AK36" s="509"/>
      <c r="AL36" s="509">
        <v>0.65065758842468269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24.65949821472168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88.87310791015625</v>
      </c>
      <c r="F37" s="513"/>
      <c r="G37" s="513"/>
      <c r="H37" s="513"/>
      <c r="I37" s="513">
        <v>49.137355804443359</v>
      </c>
      <c r="J37" s="513"/>
      <c r="K37" s="508">
        <v>129.54794311523437</v>
      </c>
      <c r="L37" s="508"/>
      <c r="M37" s="508"/>
      <c r="N37" s="508">
        <v>118.47559356689453</v>
      </c>
      <c r="O37" s="508"/>
      <c r="P37" s="508"/>
      <c r="Q37" s="508"/>
      <c r="R37" s="508"/>
      <c r="S37" s="508">
        <v>11.072349548339844</v>
      </c>
      <c r="T37" s="508"/>
      <c r="U37" s="508"/>
      <c r="V37" s="508">
        <v>5.7041139602661133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12.411495208740234</v>
      </c>
      <c r="AH37" s="509"/>
      <c r="AI37" s="509"/>
      <c r="AJ37" s="509"/>
      <c r="AK37" s="509"/>
      <c r="AL37" s="509">
        <v>0.72123198657989507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26.044500350952148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98.36895751953125</v>
      </c>
      <c r="F38" s="513"/>
      <c r="G38" s="513"/>
      <c r="H38" s="513"/>
      <c r="I38" s="513">
        <v>54.151378631591797</v>
      </c>
      <c r="J38" s="513"/>
      <c r="K38" s="508">
        <v>154.82255554199219</v>
      </c>
      <c r="L38" s="508"/>
      <c r="M38" s="508"/>
      <c r="N38" s="508">
        <v>144.80448913574219</v>
      </c>
      <c r="O38" s="508"/>
      <c r="P38" s="508"/>
      <c r="Q38" s="508"/>
      <c r="R38" s="508"/>
      <c r="S38" s="508">
        <v>10.01806640625</v>
      </c>
      <c r="T38" s="508"/>
      <c r="U38" s="508"/>
      <c r="V38" s="508">
        <v>7.4100503921508789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10.712985992431641</v>
      </c>
      <c r="AH38" s="509"/>
      <c r="AI38" s="509"/>
      <c r="AJ38" s="509"/>
      <c r="AK38" s="509"/>
      <c r="AL38" s="509">
        <v>0.62253161602020268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24.671998977661133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98.952117919921875</v>
      </c>
      <c r="F39" s="513"/>
      <c r="G39" s="513"/>
      <c r="H39" s="513"/>
      <c r="I39" s="513">
        <v>55.040462493896484</v>
      </c>
      <c r="J39" s="513"/>
      <c r="K39" s="508">
        <v>161.066162109375</v>
      </c>
      <c r="L39" s="508"/>
      <c r="M39" s="508"/>
      <c r="N39" s="530">
        <v>116.63454437255859</v>
      </c>
      <c r="O39" s="530"/>
      <c r="P39" s="530"/>
      <c r="Q39" s="530"/>
      <c r="R39" s="530"/>
      <c r="S39" s="530">
        <v>44.431617736816406</v>
      </c>
      <c r="T39" s="530"/>
      <c r="U39" s="530"/>
      <c r="V39" s="530">
        <v>9.5453529357910156</v>
      </c>
      <c r="W39" s="530"/>
      <c r="X39" s="530"/>
      <c r="Y39" s="530"/>
      <c r="Z39" s="530"/>
      <c r="AA39" s="530"/>
      <c r="AB39" s="530"/>
      <c r="AC39" s="508">
        <v>24</v>
      </c>
      <c r="AD39" s="508"/>
      <c r="AE39" s="508"/>
      <c r="AF39" s="508"/>
      <c r="AG39" s="509">
        <v>10.310001373291016</v>
      </c>
      <c r="AH39" s="509"/>
      <c r="AI39" s="509"/>
      <c r="AJ39" s="509"/>
      <c r="AK39" s="509"/>
      <c r="AL39" s="509">
        <v>0.59911417980194093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24.719001770019531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100.11928558349609</v>
      </c>
      <c r="F40" s="513"/>
      <c r="G40" s="513"/>
      <c r="H40" s="513"/>
      <c r="I40" s="513">
        <v>54.743133544921875</v>
      </c>
      <c r="J40" s="513"/>
      <c r="K40" s="508">
        <v>161.66433715820313</v>
      </c>
      <c r="L40" s="508"/>
      <c r="M40" s="508"/>
      <c r="N40" s="530">
        <v>0</v>
      </c>
      <c r="O40" s="530"/>
      <c r="P40" s="530"/>
      <c r="Q40" s="530"/>
      <c r="R40" s="530"/>
      <c r="S40" s="530">
        <v>161.66433715820313</v>
      </c>
      <c r="T40" s="530"/>
      <c r="U40" s="530"/>
      <c r="V40" s="530">
        <v>16.228752136230469</v>
      </c>
      <c r="W40" s="530"/>
      <c r="X40" s="530"/>
      <c r="Y40" s="530"/>
      <c r="Z40" s="530"/>
      <c r="AA40" s="530"/>
      <c r="AB40" s="530"/>
      <c r="AC40" s="508">
        <v>24</v>
      </c>
      <c r="AD40" s="508"/>
      <c r="AE40" s="508"/>
      <c r="AF40" s="508"/>
      <c r="AG40" s="509">
        <v>12.283000946044922</v>
      </c>
      <c r="AH40" s="509"/>
      <c r="AI40" s="509"/>
      <c r="AJ40" s="509"/>
      <c r="AK40" s="509"/>
      <c r="AL40" s="509">
        <v>0.71376518497467045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28.865999221801758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100.79050445556641</v>
      </c>
      <c r="F41" s="513"/>
      <c r="G41" s="513"/>
      <c r="H41" s="513"/>
      <c r="I41" s="513">
        <v>54.779640197753906</v>
      </c>
      <c r="J41" s="513"/>
      <c r="K41" s="508">
        <v>165.87077331542969</v>
      </c>
      <c r="L41" s="508"/>
      <c r="M41" s="508"/>
      <c r="N41" s="530">
        <v>0</v>
      </c>
      <c r="O41" s="530"/>
      <c r="P41" s="530"/>
      <c r="Q41" s="530"/>
      <c r="R41" s="530"/>
      <c r="S41" s="530">
        <v>165.87077331542969</v>
      </c>
      <c r="T41" s="530"/>
      <c r="U41" s="530"/>
      <c r="V41" s="530">
        <v>16.762912750244141</v>
      </c>
      <c r="W41" s="530"/>
      <c r="X41" s="530"/>
      <c r="Y41" s="530"/>
      <c r="Z41" s="530"/>
      <c r="AA41" s="530"/>
      <c r="AB41" s="530"/>
      <c r="AC41" s="508">
        <v>24</v>
      </c>
      <c r="AD41" s="508"/>
      <c r="AE41" s="508"/>
      <c r="AF41" s="508"/>
      <c r="AG41" s="509">
        <v>14.075496673583984</v>
      </c>
      <c r="AH41" s="509"/>
      <c r="AI41" s="509"/>
      <c r="AJ41" s="509"/>
      <c r="AK41" s="509"/>
      <c r="AL41" s="509">
        <v>0.8179271117019653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31.282997131347656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100.06092071533203</v>
      </c>
      <c r="F42" s="513"/>
      <c r="G42" s="513"/>
      <c r="H42" s="513"/>
      <c r="I42" s="513">
        <v>55.064445495605469</v>
      </c>
      <c r="J42" s="513"/>
      <c r="K42" s="508">
        <v>161.55729675292969</v>
      </c>
      <c r="L42" s="508"/>
      <c r="M42" s="508"/>
      <c r="N42" s="530">
        <v>0</v>
      </c>
      <c r="O42" s="530"/>
      <c r="P42" s="530"/>
      <c r="Q42" s="530"/>
      <c r="R42" s="530"/>
      <c r="S42" s="530">
        <v>161.55729675292969</v>
      </c>
      <c r="T42" s="530"/>
      <c r="U42" s="530"/>
      <c r="V42" s="530">
        <v>16.208534240722656</v>
      </c>
      <c r="W42" s="530"/>
      <c r="X42" s="530"/>
      <c r="Y42" s="530"/>
      <c r="Z42" s="530"/>
      <c r="AA42" s="530"/>
      <c r="AB42" s="530"/>
      <c r="AC42" s="508">
        <v>24</v>
      </c>
      <c r="AD42" s="508"/>
      <c r="AE42" s="508"/>
      <c r="AF42" s="508"/>
      <c r="AG42" s="509">
        <v>12.25299072265625</v>
      </c>
      <c r="AH42" s="509"/>
      <c r="AI42" s="509"/>
      <c r="AJ42" s="509"/>
      <c r="AK42" s="509"/>
      <c r="AL42" s="509">
        <v>0.7120212908935547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26.04899787902832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99.454963684082031</v>
      </c>
      <c r="F43" s="513"/>
      <c r="G43" s="513"/>
      <c r="H43" s="513"/>
      <c r="I43" s="513">
        <v>53.392478942871094</v>
      </c>
      <c r="J43" s="513"/>
      <c r="K43" s="508">
        <v>161.43910217285156</v>
      </c>
      <c r="L43" s="508"/>
      <c r="M43" s="508"/>
      <c r="N43" s="530">
        <v>0</v>
      </c>
      <c r="O43" s="530"/>
      <c r="P43" s="530"/>
      <c r="Q43" s="530"/>
      <c r="R43" s="530"/>
      <c r="S43" s="530">
        <v>161.43910217285156</v>
      </c>
      <c r="T43" s="530"/>
      <c r="U43" s="530"/>
      <c r="V43" s="530">
        <v>16.098241806030273</v>
      </c>
      <c r="W43" s="530"/>
      <c r="X43" s="530"/>
      <c r="Y43" s="530"/>
      <c r="Z43" s="530"/>
      <c r="AA43" s="530"/>
      <c r="AB43" s="530"/>
      <c r="AC43" s="508">
        <v>24</v>
      </c>
      <c r="AD43" s="508"/>
      <c r="AE43" s="508"/>
      <c r="AF43" s="508"/>
      <c r="AG43" s="509">
        <v>10.514003753662109</v>
      </c>
      <c r="AH43" s="509"/>
      <c r="AI43" s="509"/>
      <c r="AJ43" s="509"/>
      <c r="AK43" s="509"/>
      <c r="AL43" s="509">
        <v>0.61096875812530516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24.911497116088867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99.502166748046875</v>
      </c>
      <c r="F44" s="513"/>
      <c r="G44" s="513"/>
      <c r="H44" s="513"/>
      <c r="I44" s="513">
        <v>55.100959777832031</v>
      </c>
      <c r="J44" s="513"/>
      <c r="K44" s="508">
        <v>161.12120056152344</v>
      </c>
      <c r="L44" s="508"/>
      <c r="M44" s="508"/>
      <c r="N44" s="530">
        <v>0</v>
      </c>
      <c r="O44" s="530"/>
      <c r="P44" s="530"/>
      <c r="Q44" s="530"/>
      <c r="R44" s="530"/>
      <c r="S44" s="530">
        <v>161.12120056152344</v>
      </c>
      <c r="T44" s="530"/>
      <c r="U44" s="530"/>
      <c r="V44" s="530">
        <v>16.074300765991211</v>
      </c>
      <c r="W44" s="530"/>
      <c r="X44" s="530"/>
      <c r="Y44" s="530"/>
      <c r="Z44" s="530"/>
      <c r="AA44" s="530"/>
      <c r="AB44" s="530"/>
      <c r="AC44" s="508">
        <v>24</v>
      </c>
      <c r="AD44" s="508"/>
      <c r="AE44" s="508"/>
      <c r="AF44" s="508"/>
      <c r="AG44" s="509">
        <v>12.139492034912109</v>
      </c>
      <c r="AH44" s="509"/>
      <c r="AI44" s="509"/>
      <c r="AJ44" s="509"/>
      <c r="AK44" s="509"/>
      <c r="AL44" s="509">
        <v>0.70542588214874269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25.170999526977539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99.790397644042969</v>
      </c>
      <c r="F45" s="513"/>
      <c r="G45" s="513"/>
      <c r="H45" s="513"/>
      <c r="I45" s="513">
        <v>56.69342041015625</v>
      </c>
      <c r="J45" s="513"/>
      <c r="K45" s="508">
        <v>179.48292541503906</v>
      </c>
      <c r="L45" s="508"/>
      <c r="M45" s="508"/>
      <c r="N45" s="530">
        <v>0</v>
      </c>
      <c r="O45" s="530"/>
      <c r="P45" s="530"/>
      <c r="Q45" s="530"/>
      <c r="R45" s="530"/>
      <c r="S45" s="530">
        <v>179.48292541503906</v>
      </c>
      <c r="T45" s="530"/>
      <c r="U45" s="530"/>
      <c r="V45" s="530">
        <v>17.958089828491211</v>
      </c>
      <c r="W45" s="530"/>
      <c r="X45" s="530"/>
      <c r="Y45" s="530"/>
      <c r="Z45" s="530"/>
      <c r="AA45" s="530"/>
      <c r="AB45" s="530"/>
      <c r="AC45" s="508">
        <v>24</v>
      </c>
      <c r="AD45" s="508"/>
      <c r="AE45" s="508"/>
      <c r="AF45" s="508"/>
      <c r="AG45" s="509">
        <v>10.568500518798828</v>
      </c>
      <c r="AH45" s="509"/>
      <c r="AI45" s="509"/>
      <c r="AJ45" s="509"/>
      <c r="AK45" s="509"/>
      <c r="AL45" s="509">
        <v>0.61413556514739998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26.836997985839844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99.648727416992188</v>
      </c>
      <c r="F46" s="513"/>
      <c r="G46" s="513"/>
      <c r="H46" s="513"/>
      <c r="I46" s="513">
        <v>57.234146118164063</v>
      </c>
      <c r="J46" s="513"/>
      <c r="K46" s="508">
        <v>181.03358459472656</v>
      </c>
      <c r="L46" s="508"/>
      <c r="M46" s="508"/>
      <c r="N46" s="530">
        <v>0</v>
      </c>
      <c r="O46" s="530"/>
      <c r="P46" s="530"/>
      <c r="Q46" s="530"/>
      <c r="R46" s="530"/>
      <c r="S46" s="530">
        <v>181.03358459472656</v>
      </c>
      <c r="T46" s="530"/>
      <c r="U46" s="530"/>
      <c r="V46" s="530">
        <v>18.08751106262207</v>
      </c>
      <c r="W46" s="530"/>
      <c r="X46" s="530"/>
      <c r="Y46" s="530"/>
      <c r="Z46" s="530"/>
      <c r="AA46" s="530"/>
      <c r="AB46" s="530"/>
      <c r="AC46" s="508">
        <v>24</v>
      </c>
      <c r="AD46" s="508"/>
      <c r="AE46" s="508"/>
      <c r="AF46" s="508"/>
      <c r="AG46" s="509">
        <v>10.078006744384766</v>
      </c>
      <c r="AH46" s="509"/>
      <c r="AI46" s="509"/>
      <c r="AJ46" s="509"/>
      <c r="AK46" s="509"/>
      <c r="AL46" s="509">
        <v>0.58563297191619879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29.090497970581055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100.22982025146484</v>
      </c>
      <c r="F47" s="513"/>
      <c r="G47" s="513"/>
      <c r="H47" s="513"/>
      <c r="I47" s="513">
        <v>55.699859619140625</v>
      </c>
      <c r="J47" s="513"/>
      <c r="K47" s="508">
        <v>172.11285400390625</v>
      </c>
      <c r="L47" s="508"/>
      <c r="M47" s="508"/>
      <c r="N47" s="530">
        <v>0</v>
      </c>
      <c r="O47" s="530"/>
      <c r="P47" s="530"/>
      <c r="Q47" s="530"/>
      <c r="R47" s="530"/>
      <c r="S47" s="530">
        <v>172.11285400390625</v>
      </c>
      <c r="T47" s="530"/>
      <c r="U47" s="530"/>
      <c r="V47" s="530">
        <v>17.296716690063477</v>
      </c>
      <c r="W47" s="530"/>
      <c r="X47" s="530"/>
      <c r="Y47" s="530"/>
      <c r="Z47" s="530"/>
      <c r="AA47" s="530"/>
      <c r="AB47" s="530"/>
      <c r="AC47" s="508">
        <v>24</v>
      </c>
      <c r="AD47" s="508"/>
      <c r="AE47" s="508"/>
      <c r="AF47" s="508"/>
      <c r="AG47" s="509">
        <v>12.271484375</v>
      </c>
      <c r="AH47" s="509"/>
      <c r="AI47" s="509"/>
      <c r="AJ47" s="509"/>
      <c r="AK47" s="509"/>
      <c r="AL47" s="509">
        <v>0.71309595703125006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29.269998550415039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99.918510437011719</v>
      </c>
      <c r="F48" s="513"/>
      <c r="G48" s="513"/>
      <c r="H48" s="513"/>
      <c r="I48" s="513">
        <v>55.64727783203125</v>
      </c>
      <c r="J48" s="513"/>
      <c r="K48" s="508">
        <v>176.12937927246094</v>
      </c>
      <c r="L48" s="508"/>
      <c r="M48" s="508"/>
      <c r="N48" s="530">
        <v>14.164432525634766</v>
      </c>
      <c r="O48" s="530"/>
      <c r="P48" s="530"/>
      <c r="Q48" s="530"/>
      <c r="R48" s="530"/>
      <c r="S48" s="530">
        <v>161.96495056152344</v>
      </c>
      <c r="T48" s="530"/>
      <c r="U48" s="530"/>
      <c r="V48" s="530">
        <v>16.855321884155273</v>
      </c>
      <c r="W48" s="530"/>
      <c r="X48" s="530"/>
      <c r="Y48" s="530"/>
      <c r="Z48" s="530"/>
      <c r="AA48" s="530"/>
      <c r="AB48" s="530"/>
      <c r="AC48" s="508">
        <v>24</v>
      </c>
      <c r="AD48" s="508"/>
      <c r="AE48" s="508"/>
      <c r="AF48" s="508"/>
      <c r="AG48" s="509">
        <v>14.317001342773438</v>
      </c>
      <c r="AH48" s="509"/>
      <c r="AI48" s="509"/>
      <c r="AJ48" s="509"/>
      <c r="AK48" s="509"/>
      <c r="AL48" s="509">
        <v>0.83196094802856446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32.905498504638672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99.220046997070313</v>
      </c>
      <c r="F49" s="513"/>
      <c r="G49" s="513"/>
      <c r="H49" s="513"/>
      <c r="I49" s="513">
        <v>55.177074432373047</v>
      </c>
      <c r="J49" s="513"/>
      <c r="K49" s="508">
        <v>167.70327758789062</v>
      </c>
      <c r="L49" s="508"/>
      <c r="M49" s="508"/>
      <c r="N49" s="508">
        <v>157.46783447265625</v>
      </c>
      <c r="O49" s="508"/>
      <c r="P49" s="508"/>
      <c r="Q49" s="508"/>
      <c r="R49" s="508"/>
      <c r="S49" s="508">
        <v>10.235443115234375</v>
      </c>
      <c r="T49" s="508"/>
      <c r="U49" s="508"/>
      <c r="V49" s="508">
        <v>7.9748091697692871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10.645004272460938</v>
      </c>
      <c r="AH49" s="509"/>
      <c r="AI49" s="509"/>
      <c r="AJ49" s="509"/>
      <c r="AK49" s="509"/>
      <c r="AL49" s="509">
        <v>0.61858119827270508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27.488000869750977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99.646133422851563</v>
      </c>
      <c r="F50" s="513"/>
      <c r="G50" s="513"/>
      <c r="H50" s="513"/>
      <c r="I50" s="513">
        <v>55.847671508789063</v>
      </c>
      <c r="J50" s="513"/>
      <c r="K50" s="508">
        <v>170.83108520507812</v>
      </c>
      <c r="L50" s="508"/>
      <c r="M50" s="508"/>
      <c r="N50" s="508">
        <v>160.10986328125</v>
      </c>
      <c r="O50" s="508"/>
      <c r="P50" s="508"/>
      <c r="Q50" s="508"/>
      <c r="R50" s="508"/>
      <c r="S50" s="508">
        <v>10.721221923828125</v>
      </c>
      <c r="T50" s="508"/>
      <c r="U50" s="508"/>
      <c r="V50" s="508">
        <v>8.1056909561157227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11.149002075195312</v>
      </c>
      <c r="AH50" s="509"/>
      <c r="AI50" s="509"/>
      <c r="AJ50" s="509"/>
      <c r="AK50" s="509"/>
      <c r="AL50" s="509">
        <v>0.6478685105895996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25.480998992919922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76.522476196289063</v>
      </c>
      <c r="F51" s="513"/>
      <c r="G51" s="513"/>
      <c r="H51" s="513"/>
      <c r="I51" s="513">
        <v>47.469230651855469</v>
      </c>
      <c r="J51" s="513"/>
      <c r="K51" s="508">
        <v>166.12225341796875</v>
      </c>
      <c r="L51" s="508"/>
      <c r="M51" s="508"/>
      <c r="N51" s="508">
        <v>154.2950439453125</v>
      </c>
      <c r="O51" s="508"/>
      <c r="P51" s="508"/>
      <c r="Q51" s="508"/>
      <c r="R51" s="508"/>
      <c r="S51" s="508">
        <v>11.82720947265625</v>
      </c>
      <c r="T51" s="508"/>
      <c r="U51" s="508"/>
      <c r="V51" s="508">
        <v>5.3615322113037109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12.143997192382812</v>
      </c>
      <c r="AH51" s="509"/>
      <c r="AI51" s="509"/>
      <c r="AJ51" s="509"/>
      <c r="AK51" s="509"/>
      <c r="AL51" s="509">
        <v>0.70568767684936529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23.938499450683594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76.19183349609375</v>
      </c>
      <c r="F52" s="513"/>
      <c r="G52" s="513"/>
      <c r="H52" s="513"/>
      <c r="I52" s="513">
        <v>50.202751159667969</v>
      </c>
      <c r="J52" s="513"/>
      <c r="K52" s="508">
        <v>200.29679870605469</v>
      </c>
      <c r="L52" s="508"/>
      <c r="M52" s="508"/>
      <c r="N52" s="508">
        <v>191.13737487792969</v>
      </c>
      <c r="O52" s="508"/>
      <c r="P52" s="508"/>
      <c r="Q52" s="508"/>
      <c r="R52" s="508"/>
      <c r="S52" s="508">
        <v>9.159423828125</v>
      </c>
      <c r="T52" s="508"/>
      <c r="U52" s="508"/>
      <c r="V52" s="508">
        <v>5.6736607551574707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9.631988525390625</v>
      </c>
      <c r="AH52" s="509"/>
      <c r="AI52" s="509"/>
      <c r="AJ52" s="509"/>
      <c r="AK52" s="509"/>
      <c r="AL52" s="509">
        <v>0.55971485321044923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24.308998107910156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87.563109588623036</v>
      </c>
      <c r="F53" s="507"/>
      <c r="G53" s="507"/>
      <c r="H53" s="507"/>
      <c r="I53" s="507">
        <v>52.400853347778323</v>
      </c>
      <c r="J53" s="507"/>
      <c r="K53" s="501">
        <v>5118.3646621704111</v>
      </c>
      <c r="L53" s="501"/>
      <c r="M53" s="501"/>
      <c r="N53" s="501">
        <v>3355.5952491760249</v>
      </c>
      <c r="O53" s="501"/>
      <c r="P53" s="501"/>
      <c r="Q53" s="501"/>
      <c r="R53" s="501"/>
      <c r="S53" s="501">
        <v>1762.7694168090823</v>
      </c>
      <c r="T53" s="501"/>
      <c r="U53" s="501"/>
      <c r="V53" s="501">
        <v>273.76407042145729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342.3228120803833</v>
      </c>
      <c r="AH53" s="501"/>
      <c r="AI53" s="501"/>
      <c r="AJ53" s="501"/>
      <c r="AK53" s="501">
        <v>19.892378609991074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827.55273455381393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81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105614.18643903732</v>
      </c>
      <c r="G59" s="484"/>
      <c r="H59" s="484"/>
      <c r="I59" s="484"/>
      <c r="J59" s="484"/>
      <c r="K59" s="484"/>
      <c r="L59" s="484">
        <v>94891.845685958862</v>
      </c>
      <c r="M59" s="484"/>
      <c r="N59" s="484"/>
      <c r="O59" s="484"/>
      <c r="P59" s="484"/>
      <c r="Q59" s="484">
        <v>3241.8091167956591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58600.211029529572</v>
      </c>
      <c r="AE59" s="484"/>
      <c r="AF59" s="484"/>
      <c r="AG59" s="484"/>
      <c r="AH59" s="484"/>
      <c r="AI59" s="484">
        <v>50600.87924861908</v>
      </c>
      <c r="AJ59" s="484"/>
      <c r="AK59" s="484"/>
      <c r="AL59" s="484"/>
      <c r="AM59" s="484">
        <v>7999.3317809104919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25242.132671177387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100495.82267141342</v>
      </c>
      <c r="G60" s="484"/>
      <c r="H60" s="484"/>
      <c r="I60" s="484"/>
      <c r="J60" s="484"/>
      <c r="K60" s="484"/>
      <c r="L60" s="484">
        <v>91536.243720054626</v>
      </c>
      <c r="M60" s="484"/>
      <c r="N60" s="484"/>
      <c r="O60" s="484"/>
      <c r="P60" s="484"/>
      <c r="Q60" s="484">
        <v>2968.0450463742018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56342.813498735428</v>
      </c>
      <c r="AE60" s="484"/>
      <c r="AF60" s="484"/>
      <c r="AG60" s="484"/>
      <c r="AH60" s="484"/>
      <c r="AI60" s="484">
        <v>48685.804529905319</v>
      </c>
      <c r="AJ60" s="484"/>
      <c r="AK60" s="484"/>
      <c r="AL60" s="484"/>
      <c r="AM60" s="484">
        <v>7657.0089688301086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24414.579936623573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5118.3637676239014</v>
      </c>
      <c r="G61" s="484"/>
      <c r="H61" s="484"/>
      <c r="I61" s="484"/>
      <c r="J61" s="484"/>
      <c r="K61" s="484"/>
      <c r="L61" s="484">
        <v>3355.6019659042358</v>
      </c>
      <c r="M61" s="484"/>
      <c r="N61" s="484"/>
      <c r="O61" s="484"/>
      <c r="P61" s="484"/>
      <c r="Q61" s="484">
        <v>273.76407042145729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342.3228120803833</v>
      </c>
      <c r="AN61" s="484"/>
      <c r="AO61" s="484"/>
      <c r="AP61" s="484"/>
      <c r="AQ61" s="484"/>
      <c r="AR61" s="484"/>
      <c r="AS61" s="484">
        <v>19.892378609991074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827.55273455381393</v>
      </c>
      <c r="BI61" s="484"/>
    </row>
    <row r="62" spans="2:63" ht="4.5" customHeight="1"/>
    <row r="63" spans="2:63" ht="34.5" customHeight="1">
      <c r="C63" s="529" t="s">
        <v>563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7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/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527">
        <v>156.29499999999999</v>
      </c>
      <c r="V66" s="527"/>
      <c r="W66" s="527"/>
      <c r="X66" s="527"/>
      <c r="Y66" s="527"/>
      <c r="Z66" s="527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19.892378609991074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f>U66-U67</f>
        <v>136.4026213900089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342.3228120803833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827.55273455381393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1.8115723215293886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189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45880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190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191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189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100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85.672355651855469</v>
      </c>
      <c r="F24" s="553"/>
      <c r="G24" s="553"/>
      <c r="H24" s="553"/>
      <c r="I24" s="553">
        <v>45.905815124511719</v>
      </c>
      <c r="J24" s="553"/>
      <c r="K24" s="508">
        <v>152.11257934570312</v>
      </c>
      <c r="L24" s="508"/>
      <c r="M24" s="508"/>
      <c r="N24" s="508">
        <v>150.18641662597656</v>
      </c>
      <c r="O24" s="508"/>
      <c r="P24" s="508"/>
      <c r="Q24" s="508"/>
      <c r="R24" s="508"/>
      <c r="S24" s="508"/>
      <c r="T24" s="3">
        <v>1.9261627197265625</v>
      </c>
      <c r="U24" s="508">
        <v>6.1476707458496094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13.692498207092285</v>
      </c>
      <c r="AF24" s="551"/>
      <c r="AG24" s="551"/>
      <c r="AH24" s="551">
        <v>13.692498207092285</v>
      </c>
      <c r="AI24" s="551"/>
      <c r="AJ24" s="551"/>
      <c r="AK24" s="5">
        <v>0.79567107081413269</v>
      </c>
      <c r="AL24" s="508">
        <v>24</v>
      </c>
      <c r="AM24" s="508"/>
      <c r="AN24" s="508"/>
      <c r="AO24" s="508"/>
      <c r="AP24" s="551">
        <v>35.918006896972656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82.546356201171875</v>
      </c>
      <c r="F25" s="553"/>
      <c r="G25" s="553"/>
      <c r="H25" s="553"/>
      <c r="I25" s="553">
        <v>45.006767272949219</v>
      </c>
      <c r="J25" s="553"/>
      <c r="K25" s="508">
        <v>144.35670471191406</v>
      </c>
      <c r="L25" s="508"/>
      <c r="M25" s="508"/>
      <c r="N25" s="508">
        <v>142.44244384765625</v>
      </c>
      <c r="O25" s="508"/>
      <c r="P25" s="508"/>
      <c r="Q25" s="508"/>
      <c r="R25" s="508"/>
      <c r="S25" s="508"/>
      <c r="T25" s="3">
        <v>1.9142608642578125</v>
      </c>
      <c r="U25" s="508">
        <v>5.5118923187255859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11.492749214172363</v>
      </c>
      <c r="AF25" s="551"/>
      <c r="AG25" s="551"/>
      <c r="AH25" s="551">
        <v>11.492749214172363</v>
      </c>
      <c r="AI25" s="551"/>
      <c r="AJ25" s="551"/>
      <c r="AK25" s="5">
        <v>0.66784365683555602</v>
      </c>
      <c r="AL25" s="508">
        <v>24</v>
      </c>
      <c r="AM25" s="508"/>
      <c r="AN25" s="508"/>
      <c r="AO25" s="508"/>
      <c r="AP25" s="551">
        <v>33.052001953125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70.550071716308594</v>
      </c>
      <c r="F26" s="553"/>
      <c r="G26" s="553"/>
      <c r="H26" s="553"/>
      <c r="I26" s="553">
        <v>42.135169982910156</v>
      </c>
      <c r="J26" s="553"/>
      <c r="K26" s="508">
        <v>157.99310302734375</v>
      </c>
      <c r="L26" s="508"/>
      <c r="M26" s="508"/>
      <c r="N26" s="508">
        <v>156.34449768066406</v>
      </c>
      <c r="O26" s="508"/>
      <c r="P26" s="508"/>
      <c r="Q26" s="508"/>
      <c r="R26" s="508"/>
      <c r="S26" s="508"/>
      <c r="T26" s="3">
        <v>1.6486053466796875</v>
      </c>
      <c r="U26" s="508">
        <v>4.5642447471618652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12.893749237060547</v>
      </c>
      <c r="AF26" s="551"/>
      <c r="AG26" s="551"/>
      <c r="AH26" s="551">
        <v>12.893749237060547</v>
      </c>
      <c r="AI26" s="551"/>
      <c r="AJ26" s="551"/>
      <c r="AK26" s="5">
        <v>0.74925576816558837</v>
      </c>
      <c r="AL26" s="508">
        <v>24</v>
      </c>
      <c r="AM26" s="508"/>
      <c r="AN26" s="508"/>
      <c r="AO26" s="508"/>
      <c r="AP26" s="551">
        <v>35.943004608154297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71.9747314453125</v>
      </c>
      <c r="F27" s="553"/>
      <c r="G27" s="553"/>
      <c r="H27" s="553"/>
      <c r="I27" s="553">
        <v>41.859870910644531</v>
      </c>
      <c r="J27" s="553"/>
      <c r="K27" s="508">
        <v>154.30792236328125</v>
      </c>
      <c r="L27" s="508"/>
      <c r="M27" s="508"/>
      <c r="N27" s="508">
        <v>152.85963439941406</v>
      </c>
      <c r="O27" s="508"/>
      <c r="P27" s="508"/>
      <c r="Q27" s="508"/>
      <c r="R27" s="508"/>
      <c r="S27" s="508"/>
      <c r="T27" s="3">
        <v>1.4482879638671875</v>
      </c>
      <c r="U27" s="508">
        <v>4.7131772041320801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13.798249244689941</v>
      </c>
      <c r="AF27" s="551"/>
      <c r="AG27" s="551"/>
      <c r="AH27" s="551">
        <v>13.798249244689941</v>
      </c>
      <c r="AI27" s="551"/>
      <c r="AJ27" s="551"/>
      <c r="AK27" s="5">
        <v>0.80181626360893254</v>
      </c>
      <c r="AL27" s="508">
        <v>24</v>
      </c>
      <c r="AM27" s="508"/>
      <c r="AN27" s="508"/>
      <c r="AO27" s="508"/>
      <c r="AP27" s="551">
        <v>41.642002105712891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76.209518432617188</v>
      </c>
      <c r="F28" s="553"/>
      <c r="G28" s="553"/>
      <c r="H28" s="553"/>
      <c r="I28" s="553">
        <v>41.572822570800781</v>
      </c>
      <c r="J28" s="553"/>
      <c r="K28" s="508">
        <v>143.811767578125</v>
      </c>
      <c r="L28" s="508"/>
      <c r="M28" s="508"/>
      <c r="N28" s="508">
        <v>142.42190551757812</v>
      </c>
      <c r="O28" s="508"/>
      <c r="P28" s="508"/>
      <c r="Q28" s="508"/>
      <c r="R28" s="508"/>
      <c r="S28" s="508"/>
      <c r="T28" s="3">
        <v>1.389862060546875</v>
      </c>
      <c r="U28" s="508">
        <v>5.0458359718322754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15.357000350952148</v>
      </c>
      <c r="AF28" s="551"/>
      <c r="AG28" s="551"/>
      <c r="AH28" s="551">
        <v>15.357000350952148</v>
      </c>
      <c r="AI28" s="551"/>
      <c r="AJ28" s="551"/>
      <c r="AK28" s="5">
        <v>0.89239529039382937</v>
      </c>
      <c r="AL28" s="508">
        <v>24</v>
      </c>
      <c r="AM28" s="508"/>
      <c r="AN28" s="508"/>
      <c r="AO28" s="508"/>
      <c r="AP28" s="551">
        <v>43.298011779785156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76.952980041503906</v>
      </c>
      <c r="F29" s="553"/>
      <c r="G29" s="553"/>
      <c r="H29" s="553"/>
      <c r="I29" s="553">
        <v>41.263038635253906</v>
      </c>
      <c r="J29" s="553"/>
      <c r="K29" s="508">
        <v>134.1446533203125</v>
      </c>
      <c r="L29" s="508"/>
      <c r="M29" s="508"/>
      <c r="N29" s="508">
        <v>132.99671936035156</v>
      </c>
      <c r="O29" s="508"/>
      <c r="P29" s="508"/>
      <c r="Q29" s="508"/>
      <c r="R29" s="508"/>
      <c r="S29" s="508"/>
      <c r="T29" s="3">
        <v>1.1479339599609375</v>
      </c>
      <c r="U29" s="508">
        <v>4.8411049842834473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13.921998023986816</v>
      </c>
      <c r="AF29" s="551"/>
      <c r="AG29" s="551"/>
      <c r="AH29" s="551">
        <v>13.921998023986816</v>
      </c>
      <c r="AI29" s="551"/>
      <c r="AJ29" s="551"/>
      <c r="AK29" s="5">
        <v>0.80900730517387398</v>
      </c>
      <c r="AL29" s="508">
        <v>24</v>
      </c>
      <c r="AM29" s="508"/>
      <c r="AN29" s="508"/>
      <c r="AO29" s="508"/>
      <c r="AP29" s="551">
        <v>37.746002197265625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80.372329711914063</v>
      </c>
      <c r="F30" s="553"/>
      <c r="G30" s="553"/>
      <c r="H30" s="553"/>
      <c r="I30" s="553">
        <v>43.520645141601563</v>
      </c>
      <c r="J30" s="553"/>
      <c r="K30" s="508">
        <v>148.00375366210937</v>
      </c>
      <c r="L30" s="508"/>
      <c r="M30" s="508"/>
      <c r="N30" s="508">
        <v>146.50309753417969</v>
      </c>
      <c r="O30" s="508"/>
      <c r="P30" s="508"/>
      <c r="Q30" s="508"/>
      <c r="R30" s="508"/>
      <c r="S30" s="508"/>
      <c r="T30" s="3">
        <v>1.5006561279296875</v>
      </c>
      <c r="U30" s="508">
        <v>5.5274038314819336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14.432497978210449</v>
      </c>
      <c r="AF30" s="551"/>
      <c r="AG30" s="551"/>
      <c r="AH30" s="551">
        <v>14.432497978210449</v>
      </c>
      <c r="AI30" s="551"/>
      <c r="AJ30" s="551"/>
      <c r="AK30" s="5">
        <v>0.83867245751380926</v>
      </c>
      <c r="AL30" s="508">
        <v>24</v>
      </c>
      <c r="AM30" s="508"/>
      <c r="AN30" s="508"/>
      <c r="AO30" s="508"/>
      <c r="AP30" s="551">
        <v>38.322010040283203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81.00299072265625</v>
      </c>
      <c r="F31" s="553"/>
      <c r="G31" s="553"/>
      <c r="H31" s="553"/>
      <c r="I31" s="553">
        <v>44.637931823730469</v>
      </c>
      <c r="J31" s="553"/>
      <c r="K31" s="508">
        <v>150.63858032226562</v>
      </c>
      <c r="L31" s="508"/>
      <c r="M31" s="508"/>
      <c r="N31" s="508">
        <v>148.97575378417969</v>
      </c>
      <c r="O31" s="508"/>
      <c r="P31" s="508"/>
      <c r="Q31" s="508"/>
      <c r="R31" s="508"/>
      <c r="S31" s="508"/>
      <c r="T31" s="3">
        <v>1.6628265380859375</v>
      </c>
      <c r="U31" s="508">
        <v>5.5607500076293945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13.18549919128418</v>
      </c>
      <c r="AF31" s="551"/>
      <c r="AG31" s="551"/>
      <c r="AH31" s="551">
        <v>13.18549919128418</v>
      </c>
      <c r="AI31" s="551"/>
      <c r="AJ31" s="551"/>
      <c r="AK31" s="5">
        <v>0.7662093580055237</v>
      </c>
      <c r="AL31" s="508">
        <v>24</v>
      </c>
      <c r="AM31" s="508"/>
      <c r="AN31" s="508"/>
      <c r="AO31" s="508"/>
      <c r="AP31" s="551">
        <v>35.97900390625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79.766410827636719</v>
      </c>
      <c r="F32" s="553"/>
      <c r="G32" s="553"/>
      <c r="H32" s="553"/>
      <c r="I32" s="553">
        <v>42.250209808349609</v>
      </c>
      <c r="J32" s="553"/>
      <c r="K32" s="508">
        <v>134.51042175292969</v>
      </c>
      <c r="L32" s="508"/>
      <c r="M32" s="508"/>
      <c r="N32" s="508">
        <v>133.02290344238281</v>
      </c>
      <c r="O32" s="508"/>
      <c r="P32" s="508"/>
      <c r="Q32" s="508"/>
      <c r="R32" s="508"/>
      <c r="S32" s="508"/>
      <c r="T32" s="3">
        <v>1.487518310546875</v>
      </c>
      <c r="U32" s="508">
        <v>5.1164412498474121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14.573249816894531</v>
      </c>
      <c r="AF32" s="551"/>
      <c r="AG32" s="551"/>
      <c r="AH32" s="551">
        <v>14.573249816894531</v>
      </c>
      <c r="AI32" s="551"/>
      <c r="AJ32" s="551"/>
      <c r="AK32" s="5">
        <v>0.84685154685974129</v>
      </c>
      <c r="AL32" s="508">
        <v>24</v>
      </c>
      <c r="AM32" s="508"/>
      <c r="AN32" s="508"/>
      <c r="AO32" s="508"/>
      <c r="AP32" s="551">
        <v>38.060005187988281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73.28271484375</v>
      </c>
      <c r="F33" s="553"/>
      <c r="G33" s="553"/>
      <c r="H33" s="553"/>
      <c r="I33" s="553">
        <v>40.197238922119141</v>
      </c>
      <c r="J33" s="553"/>
      <c r="K33" s="508">
        <v>135.29873657226562</v>
      </c>
      <c r="L33" s="508"/>
      <c r="M33" s="508"/>
      <c r="N33" s="508">
        <v>134.15194702148437</v>
      </c>
      <c r="O33" s="508"/>
      <c r="P33" s="508"/>
      <c r="Q33" s="508"/>
      <c r="R33" s="508"/>
      <c r="S33" s="508"/>
      <c r="T33" s="3">
        <v>1.14678955078125</v>
      </c>
      <c r="U33" s="508">
        <v>4.5277509689331055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14.13599967956543</v>
      </c>
      <c r="AF33" s="551"/>
      <c r="AG33" s="551"/>
      <c r="AH33" s="551">
        <v>14.13599967956543</v>
      </c>
      <c r="AI33" s="551"/>
      <c r="AJ33" s="551"/>
      <c r="AK33" s="5">
        <v>0.8214429413795471</v>
      </c>
      <c r="AL33" s="508">
        <v>24</v>
      </c>
      <c r="AM33" s="508"/>
      <c r="AN33" s="508"/>
      <c r="AO33" s="508"/>
      <c r="AP33" s="551">
        <v>37.629001617431641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74.038200378417969</v>
      </c>
      <c r="F34" s="553"/>
      <c r="G34" s="553"/>
      <c r="H34" s="553"/>
      <c r="I34" s="553">
        <v>40.895721435546875</v>
      </c>
      <c r="J34" s="553"/>
      <c r="K34" s="508">
        <v>145.61196899414062</v>
      </c>
      <c r="L34" s="508"/>
      <c r="M34" s="508"/>
      <c r="N34" s="508">
        <v>144.46742248535156</v>
      </c>
      <c r="O34" s="508"/>
      <c r="P34" s="508"/>
      <c r="Q34" s="508"/>
      <c r="R34" s="508"/>
      <c r="S34" s="508"/>
      <c r="T34" s="3">
        <v>1.1445465087890625</v>
      </c>
      <c r="U34" s="508">
        <v>4.8786048889160156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15.329249382019043</v>
      </c>
      <c r="AF34" s="551"/>
      <c r="AG34" s="551"/>
      <c r="AH34" s="551">
        <v>15.329249382019043</v>
      </c>
      <c r="AI34" s="551"/>
      <c r="AJ34" s="551"/>
      <c r="AK34" s="5">
        <v>0.89078268158912666</v>
      </c>
      <c r="AL34" s="508">
        <v>24</v>
      </c>
      <c r="AM34" s="508"/>
      <c r="AN34" s="508"/>
      <c r="AO34" s="508"/>
      <c r="AP34" s="551">
        <v>43.392002105712891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75.1776123046875</v>
      </c>
      <c r="F35" s="553"/>
      <c r="G35" s="553"/>
      <c r="H35" s="553"/>
      <c r="I35" s="553">
        <v>39.727104187011719</v>
      </c>
      <c r="J35" s="553"/>
      <c r="K35" s="508">
        <v>132.78273010253906</v>
      </c>
      <c r="L35" s="508"/>
      <c r="M35" s="508"/>
      <c r="N35" s="508">
        <v>131.83894348144531</v>
      </c>
      <c r="O35" s="508"/>
      <c r="P35" s="508"/>
      <c r="Q35" s="508"/>
      <c r="R35" s="508"/>
      <c r="S35" s="508"/>
      <c r="T35" s="3">
        <v>0.94378662109375</v>
      </c>
      <c r="U35" s="508">
        <v>4.750586986541748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16.74275016784668</v>
      </c>
      <c r="AF35" s="551"/>
      <c r="AG35" s="551"/>
      <c r="AH35" s="551">
        <v>16.74275016784668</v>
      </c>
      <c r="AI35" s="551"/>
      <c r="AJ35" s="551"/>
      <c r="AK35" s="5">
        <v>0.97292121225357064</v>
      </c>
      <c r="AL35" s="508">
        <v>24</v>
      </c>
      <c r="AM35" s="508"/>
      <c r="AN35" s="508"/>
      <c r="AO35" s="508"/>
      <c r="AP35" s="551">
        <v>44.230007171630859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83.641876220703125</v>
      </c>
      <c r="F36" s="553"/>
      <c r="G36" s="553"/>
      <c r="H36" s="553"/>
      <c r="I36" s="553">
        <v>42.544776916503906</v>
      </c>
      <c r="J36" s="553"/>
      <c r="K36" s="508">
        <v>135.12875366210937</v>
      </c>
      <c r="L36" s="508"/>
      <c r="M36" s="508"/>
      <c r="N36" s="508">
        <v>133.93499755859375</v>
      </c>
      <c r="O36" s="508"/>
      <c r="P36" s="508"/>
      <c r="Q36" s="508"/>
      <c r="R36" s="508"/>
      <c r="S36" s="508"/>
      <c r="T36" s="3">
        <v>1.193756103515625</v>
      </c>
      <c r="U36" s="508">
        <v>5.6048803329467773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15.574999809265137</v>
      </c>
      <c r="AF36" s="551"/>
      <c r="AG36" s="551"/>
      <c r="AH36" s="551">
        <v>15.574999809265137</v>
      </c>
      <c r="AI36" s="551"/>
      <c r="AJ36" s="551"/>
      <c r="AK36" s="5">
        <v>0.90506323891639717</v>
      </c>
      <c r="AL36" s="508">
        <v>24</v>
      </c>
      <c r="AM36" s="508"/>
      <c r="AN36" s="508"/>
      <c r="AO36" s="508"/>
      <c r="AP36" s="551">
        <v>39.626003265380859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95.295494079589844</v>
      </c>
      <c r="F37" s="553"/>
      <c r="G37" s="553"/>
      <c r="H37" s="553"/>
      <c r="I37" s="553">
        <v>45.046615600585938</v>
      </c>
      <c r="J37" s="553"/>
      <c r="K37" s="508">
        <v>120.85909271240234</v>
      </c>
      <c r="L37" s="508"/>
      <c r="M37" s="508"/>
      <c r="N37" s="508">
        <v>119.16552734375</v>
      </c>
      <c r="O37" s="508"/>
      <c r="P37" s="508"/>
      <c r="Q37" s="508"/>
      <c r="R37" s="508"/>
      <c r="S37" s="508"/>
      <c r="T37" s="3">
        <v>1.6935653686523437</v>
      </c>
      <c r="U37" s="508">
        <v>6.1611719131469727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13.473749160766602</v>
      </c>
      <c r="AF37" s="551"/>
      <c r="AG37" s="551"/>
      <c r="AH37" s="551">
        <v>13.473749160766602</v>
      </c>
      <c r="AI37" s="551"/>
      <c r="AJ37" s="551"/>
      <c r="AK37" s="5">
        <v>0.78295956373214726</v>
      </c>
      <c r="AL37" s="508">
        <v>24</v>
      </c>
      <c r="AM37" s="508"/>
      <c r="AN37" s="508"/>
      <c r="AO37" s="508"/>
      <c r="AP37" s="551">
        <v>35.694004058837891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90.744331359863281</v>
      </c>
      <c r="F38" s="553"/>
      <c r="G38" s="553"/>
      <c r="H38" s="553"/>
      <c r="I38" s="553">
        <v>43.236030578613281</v>
      </c>
      <c r="J38" s="553"/>
      <c r="K38" s="508">
        <v>122.90853118896484</v>
      </c>
      <c r="L38" s="508"/>
      <c r="M38" s="508"/>
      <c r="N38" s="508">
        <v>121.11971282958984</v>
      </c>
      <c r="O38" s="508"/>
      <c r="P38" s="508"/>
      <c r="Q38" s="508"/>
      <c r="R38" s="508"/>
      <c r="S38" s="508"/>
      <c r="T38" s="3">
        <v>1.788818359375</v>
      </c>
      <c r="U38" s="508">
        <v>5.9250016212463379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16.178998947143555</v>
      </c>
      <c r="AF38" s="551"/>
      <c r="AG38" s="551"/>
      <c r="AH38" s="551">
        <v>16.178998947143555</v>
      </c>
      <c r="AI38" s="551"/>
      <c r="AJ38" s="551"/>
      <c r="AK38" s="5">
        <v>0.94016162881851195</v>
      </c>
      <c r="AL38" s="508">
        <v>24</v>
      </c>
      <c r="AM38" s="508"/>
      <c r="AN38" s="508"/>
      <c r="AO38" s="508"/>
      <c r="AP38" s="551">
        <v>39.8280029296875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100.36164855957031</v>
      </c>
      <c r="F39" s="553"/>
      <c r="G39" s="553"/>
      <c r="H39" s="553"/>
      <c r="I39" s="553">
        <v>49.899528503417969</v>
      </c>
      <c r="J39" s="553"/>
      <c r="K39" s="508">
        <v>144.56144714355469</v>
      </c>
      <c r="L39" s="508"/>
      <c r="M39" s="508"/>
      <c r="N39" s="508">
        <v>142.31007385253906</v>
      </c>
      <c r="O39" s="508"/>
      <c r="P39" s="508"/>
      <c r="Q39" s="508"/>
      <c r="R39" s="508"/>
      <c r="S39" s="508"/>
      <c r="T39" s="3">
        <v>2.251373291015625</v>
      </c>
      <c r="U39" s="508">
        <v>7.4249358177185059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13.633998870849609</v>
      </c>
      <c r="AF39" s="551"/>
      <c r="AG39" s="551"/>
      <c r="AH39" s="551">
        <v>13.633998870849609</v>
      </c>
      <c r="AI39" s="551"/>
      <c r="AJ39" s="551"/>
      <c r="AK39" s="5">
        <v>0.79227167438507085</v>
      </c>
      <c r="AL39" s="508">
        <v>24</v>
      </c>
      <c r="AM39" s="508"/>
      <c r="AN39" s="508"/>
      <c r="AO39" s="508"/>
      <c r="AP39" s="551">
        <v>36.008003234863281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100.97384643554687</v>
      </c>
      <c r="F40" s="553"/>
      <c r="G40" s="553"/>
      <c r="H40" s="553"/>
      <c r="I40" s="553">
        <v>49.987346649169922</v>
      </c>
      <c r="J40" s="553"/>
      <c r="K40" s="508">
        <v>147.32098388671875</v>
      </c>
      <c r="L40" s="508"/>
      <c r="M40" s="508"/>
      <c r="N40" s="508">
        <v>144.94692993164062</v>
      </c>
      <c r="O40" s="508"/>
      <c r="P40" s="508"/>
      <c r="Q40" s="508"/>
      <c r="R40" s="508"/>
      <c r="S40" s="508"/>
      <c r="T40" s="3">
        <v>2.374053955078125</v>
      </c>
      <c r="U40" s="508">
        <v>7.6485505104064941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13.069248199462891</v>
      </c>
      <c r="AF40" s="551"/>
      <c r="AG40" s="551"/>
      <c r="AH40" s="551">
        <v>13.069248199462891</v>
      </c>
      <c r="AI40" s="551"/>
      <c r="AJ40" s="551"/>
      <c r="AK40" s="5">
        <v>0.75945401287078862</v>
      </c>
      <c r="AL40" s="508">
        <v>24</v>
      </c>
      <c r="AM40" s="508"/>
      <c r="AN40" s="508"/>
      <c r="AO40" s="508"/>
      <c r="AP40" s="551">
        <v>36.142009735107422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102.2852783203125</v>
      </c>
      <c r="F41" s="553"/>
      <c r="G41" s="553"/>
      <c r="H41" s="553"/>
      <c r="I41" s="553">
        <v>49.134559631347656</v>
      </c>
      <c r="J41" s="553"/>
      <c r="K41" s="508">
        <v>147.5826416015625</v>
      </c>
      <c r="L41" s="508"/>
      <c r="M41" s="508"/>
      <c r="N41" s="508">
        <v>145.19383239746094</v>
      </c>
      <c r="O41" s="508"/>
      <c r="P41" s="508"/>
      <c r="Q41" s="508"/>
      <c r="R41" s="508"/>
      <c r="S41" s="508"/>
      <c r="T41" s="3">
        <v>2.3888092041015625</v>
      </c>
      <c r="U41" s="508">
        <v>7.9809474945068359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14.671497344970703</v>
      </c>
      <c r="AF41" s="551"/>
      <c r="AG41" s="551"/>
      <c r="AH41" s="551">
        <v>14.671497344970703</v>
      </c>
      <c r="AI41" s="551"/>
      <c r="AJ41" s="551"/>
      <c r="AK41" s="5">
        <v>0.85256071071624762</v>
      </c>
      <c r="AL41" s="508">
        <v>24</v>
      </c>
      <c r="AM41" s="508"/>
      <c r="AN41" s="508"/>
      <c r="AO41" s="508"/>
      <c r="AP41" s="551">
        <v>41.77301025390625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102.91576385498047</v>
      </c>
      <c r="F42" s="553"/>
      <c r="G42" s="553"/>
      <c r="H42" s="553"/>
      <c r="I42" s="553">
        <v>48.906414031982422</v>
      </c>
      <c r="J42" s="553"/>
      <c r="K42" s="508">
        <v>151.78323364257812</v>
      </c>
      <c r="L42" s="508"/>
      <c r="M42" s="508"/>
      <c r="N42" s="508">
        <v>149.25984191894531</v>
      </c>
      <c r="O42" s="508"/>
      <c r="P42" s="508"/>
      <c r="Q42" s="508"/>
      <c r="R42" s="508"/>
      <c r="S42" s="508"/>
      <c r="T42" s="3">
        <v>2.5233917236328125</v>
      </c>
      <c r="U42" s="508">
        <v>8.3421754837036133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17.830249786376953</v>
      </c>
      <c r="AF42" s="551"/>
      <c r="AG42" s="551"/>
      <c r="AH42" s="551">
        <v>17.830249786376953</v>
      </c>
      <c r="AI42" s="551"/>
      <c r="AJ42" s="551"/>
      <c r="AK42" s="5">
        <v>1.0361158150863647</v>
      </c>
      <c r="AL42" s="508">
        <v>24</v>
      </c>
      <c r="AM42" s="508"/>
      <c r="AN42" s="508"/>
      <c r="AO42" s="508"/>
      <c r="AP42" s="551">
        <v>46.726005554199219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102.06705474853516</v>
      </c>
      <c r="F43" s="553"/>
      <c r="G43" s="553"/>
      <c r="H43" s="553"/>
      <c r="I43" s="553">
        <v>48.824497222900391</v>
      </c>
      <c r="J43" s="553"/>
      <c r="K43" s="508">
        <v>147.7095947265625</v>
      </c>
      <c r="L43" s="508"/>
      <c r="M43" s="508"/>
      <c r="N43" s="508">
        <v>145.26786804199219</v>
      </c>
      <c r="O43" s="508"/>
      <c r="P43" s="508"/>
      <c r="Q43" s="508"/>
      <c r="R43" s="508"/>
      <c r="S43" s="508"/>
      <c r="T43" s="3">
        <v>2.4417266845703125</v>
      </c>
      <c r="U43" s="508">
        <v>8.0030088424682617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15.051998138427734</v>
      </c>
      <c r="AF43" s="551"/>
      <c r="AG43" s="551"/>
      <c r="AH43" s="551">
        <v>15.051998138427734</v>
      </c>
      <c r="AI43" s="551"/>
      <c r="AJ43" s="551"/>
      <c r="AK43" s="5">
        <v>0.87467161182403563</v>
      </c>
      <c r="AL43" s="508">
        <v>24</v>
      </c>
      <c r="AM43" s="508"/>
      <c r="AN43" s="508"/>
      <c r="AO43" s="508"/>
      <c r="AP43" s="551">
        <v>37.836002349853516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101.37883758544922</v>
      </c>
      <c r="F44" s="553"/>
      <c r="G44" s="553"/>
      <c r="H44" s="553"/>
      <c r="I44" s="553">
        <v>48.241584777832031</v>
      </c>
      <c r="J44" s="553"/>
      <c r="K44" s="508">
        <v>147.44514465332031</v>
      </c>
      <c r="L44" s="508"/>
      <c r="M44" s="508"/>
      <c r="N44" s="508">
        <v>145.01487731933594</v>
      </c>
      <c r="O44" s="508"/>
      <c r="P44" s="508"/>
      <c r="Q44" s="508"/>
      <c r="R44" s="508"/>
      <c r="S44" s="508"/>
      <c r="T44" s="3">
        <v>2.430267333984375</v>
      </c>
      <c r="U44" s="508">
        <v>7.970862865447998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15.153250694274902</v>
      </c>
      <c r="AF44" s="551"/>
      <c r="AG44" s="551"/>
      <c r="AH44" s="551">
        <v>15.153250694274902</v>
      </c>
      <c r="AI44" s="551"/>
      <c r="AJ44" s="551"/>
      <c r="AK44" s="5">
        <v>0.88055539784431458</v>
      </c>
      <c r="AL44" s="508">
        <v>24</v>
      </c>
      <c r="AM44" s="508"/>
      <c r="AN44" s="508"/>
      <c r="AO44" s="508"/>
      <c r="AP44" s="551">
        <v>37.293006896972656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101.38787841796875</v>
      </c>
      <c r="F45" s="553"/>
      <c r="G45" s="553"/>
      <c r="H45" s="553"/>
      <c r="I45" s="553">
        <v>47.611011505126953</v>
      </c>
      <c r="J45" s="553"/>
      <c r="K45" s="508">
        <v>145.91889953613281</v>
      </c>
      <c r="L45" s="508"/>
      <c r="M45" s="508"/>
      <c r="N45" s="508">
        <v>143.56919860839844</v>
      </c>
      <c r="O45" s="508"/>
      <c r="P45" s="508"/>
      <c r="Q45" s="508"/>
      <c r="R45" s="508"/>
      <c r="S45" s="508"/>
      <c r="T45" s="3">
        <v>2.349700927734375</v>
      </c>
      <c r="U45" s="508">
        <v>7.9772119522094727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15.384000778198242</v>
      </c>
      <c r="AF45" s="551"/>
      <c r="AG45" s="551"/>
      <c r="AH45" s="551">
        <v>15.384000778198242</v>
      </c>
      <c r="AI45" s="551"/>
      <c r="AJ45" s="551"/>
      <c r="AK45" s="5">
        <v>0.89396428522109983</v>
      </c>
      <c r="AL45" s="508">
        <v>24</v>
      </c>
      <c r="AM45" s="508"/>
      <c r="AN45" s="508"/>
      <c r="AO45" s="508"/>
      <c r="AP45" s="551">
        <v>38.520004272460937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101.52236175537109</v>
      </c>
      <c r="F46" s="553"/>
      <c r="G46" s="553"/>
      <c r="H46" s="553"/>
      <c r="I46" s="553">
        <v>50.320354461669922</v>
      </c>
      <c r="J46" s="553"/>
      <c r="K46" s="508">
        <v>157.00155639648437</v>
      </c>
      <c r="L46" s="508"/>
      <c r="M46" s="508"/>
      <c r="N46" s="508">
        <v>154.56109619140625</v>
      </c>
      <c r="O46" s="508"/>
      <c r="P46" s="508"/>
      <c r="Q46" s="508"/>
      <c r="R46" s="508"/>
      <c r="S46" s="508"/>
      <c r="T46" s="3">
        <v>2.440460205078125</v>
      </c>
      <c r="U46" s="508">
        <v>8.1819381713867187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13.565999031066895</v>
      </c>
      <c r="AF46" s="551"/>
      <c r="AG46" s="551"/>
      <c r="AH46" s="551">
        <v>13.565999031066895</v>
      </c>
      <c r="AI46" s="551"/>
      <c r="AJ46" s="551"/>
      <c r="AK46" s="5">
        <v>0.78832020369529732</v>
      </c>
      <c r="AL46" s="508">
        <v>24</v>
      </c>
      <c r="AM46" s="508"/>
      <c r="AN46" s="508"/>
      <c r="AO46" s="508"/>
      <c r="AP46" s="551">
        <v>35.239002227783203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101.32365417480469</v>
      </c>
      <c r="F47" s="553"/>
      <c r="G47" s="553"/>
      <c r="H47" s="553"/>
      <c r="I47" s="553">
        <v>50.352741241455078</v>
      </c>
      <c r="J47" s="553"/>
      <c r="K47" s="508">
        <v>154.36112976074219</v>
      </c>
      <c r="L47" s="508"/>
      <c r="M47" s="508"/>
      <c r="N47" s="508">
        <v>152.03794860839844</v>
      </c>
      <c r="O47" s="508"/>
      <c r="P47" s="508"/>
      <c r="Q47" s="508"/>
      <c r="R47" s="508"/>
      <c r="S47" s="508"/>
      <c r="T47" s="3">
        <v>2.32318115234375</v>
      </c>
      <c r="U47" s="508">
        <v>8.004887580871582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13.670748710632324</v>
      </c>
      <c r="AF47" s="551"/>
      <c r="AG47" s="551"/>
      <c r="AH47" s="551">
        <v>13.670748710632324</v>
      </c>
      <c r="AI47" s="551"/>
      <c r="AJ47" s="551"/>
      <c r="AK47" s="5">
        <v>0.7944072075748444</v>
      </c>
      <c r="AL47" s="508">
        <v>24</v>
      </c>
      <c r="AM47" s="508"/>
      <c r="AN47" s="508"/>
      <c r="AO47" s="508"/>
      <c r="AP47" s="551">
        <v>34.946002960205078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101.94903564453125</v>
      </c>
      <c r="F48" s="553"/>
      <c r="G48" s="553"/>
      <c r="H48" s="553"/>
      <c r="I48" s="553">
        <v>48.726612091064453</v>
      </c>
      <c r="J48" s="553"/>
      <c r="K48" s="508">
        <v>140.638671875</v>
      </c>
      <c r="L48" s="508"/>
      <c r="M48" s="508"/>
      <c r="N48" s="508">
        <v>138.48947143554687</v>
      </c>
      <c r="O48" s="508"/>
      <c r="P48" s="508"/>
      <c r="Q48" s="508"/>
      <c r="R48" s="508"/>
      <c r="S48" s="508"/>
      <c r="T48" s="3">
        <v>2.149200439453125</v>
      </c>
      <c r="U48" s="508">
        <v>7.6090836524963379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14.474499702453613</v>
      </c>
      <c r="AF48" s="551"/>
      <c r="AG48" s="551"/>
      <c r="AH48" s="551">
        <v>14.474499702453613</v>
      </c>
      <c r="AI48" s="551"/>
      <c r="AJ48" s="551"/>
      <c r="AK48" s="5">
        <v>0.8411131777095795</v>
      </c>
      <c r="AL48" s="508">
        <v>24</v>
      </c>
      <c r="AM48" s="508"/>
      <c r="AN48" s="508"/>
      <c r="AO48" s="508"/>
      <c r="AP48" s="551">
        <v>39.436008453369141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101.62848663330078</v>
      </c>
      <c r="F49" s="553"/>
      <c r="G49" s="553"/>
      <c r="H49" s="553"/>
      <c r="I49" s="553">
        <v>49.711528778076172</v>
      </c>
      <c r="J49" s="553"/>
      <c r="K49" s="508">
        <v>153.75137329101563</v>
      </c>
      <c r="L49" s="508"/>
      <c r="M49" s="508"/>
      <c r="N49" s="508">
        <v>151.40170288085937</v>
      </c>
      <c r="O49" s="508"/>
      <c r="P49" s="508"/>
      <c r="Q49" s="508"/>
      <c r="R49" s="508"/>
      <c r="S49" s="508"/>
      <c r="T49" s="3">
        <v>2.34967041015625</v>
      </c>
      <c r="U49" s="508">
        <v>8.1195106506347656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16.524248123168945</v>
      </c>
      <c r="AF49" s="551"/>
      <c r="AG49" s="551"/>
      <c r="AH49" s="551">
        <v>16.524248123168945</v>
      </c>
      <c r="AI49" s="551"/>
      <c r="AJ49" s="551"/>
      <c r="AK49" s="5">
        <v>0.96022405843734748</v>
      </c>
      <c r="AL49" s="508">
        <v>24</v>
      </c>
      <c r="AM49" s="508"/>
      <c r="AN49" s="508"/>
      <c r="AO49" s="508"/>
      <c r="AP49" s="551">
        <v>42.609001159667969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100.88669586181641</v>
      </c>
      <c r="F50" s="553"/>
      <c r="G50" s="553"/>
      <c r="H50" s="553"/>
      <c r="I50" s="553">
        <v>48.969448089599609</v>
      </c>
      <c r="J50" s="553"/>
      <c r="K50" s="508">
        <v>147.36894226074219</v>
      </c>
      <c r="L50" s="508"/>
      <c r="M50" s="508"/>
      <c r="N50" s="508">
        <v>145.18067932128906</v>
      </c>
      <c r="O50" s="508"/>
      <c r="P50" s="508"/>
      <c r="Q50" s="508"/>
      <c r="R50" s="508"/>
      <c r="S50" s="508"/>
      <c r="T50" s="3">
        <v>2.188262939453125</v>
      </c>
      <c r="U50" s="508">
        <v>7.7763962745666504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14.863750457763672</v>
      </c>
      <c r="AF50" s="551"/>
      <c r="AG50" s="551"/>
      <c r="AH50" s="551">
        <v>14.863750457763672</v>
      </c>
      <c r="AI50" s="551"/>
      <c r="AJ50" s="551"/>
      <c r="AK50" s="5">
        <v>0.86373253910064696</v>
      </c>
      <c r="AL50" s="508">
        <v>24</v>
      </c>
      <c r="AM50" s="508"/>
      <c r="AN50" s="508"/>
      <c r="AO50" s="508"/>
      <c r="AP50" s="551">
        <v>37.915004730224609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101.29186248779297</v>
      </c>
      <c r="F51" s="553"/>
      <c r="G51" s="553"/>
      <c r="H51" s="553"/>
      <c r="I51" s="553">
        <v>49.331897735595703</v>
      </c>
      <c r="J51" s="553"/>
      <c r="K51" s="508">
        <v>145.95913696289062</v>
      </c>
      <c r="L51" s="508"/>
      <c r="M51" s="508"/>
      <c r="N51" s="508">
        <v>143.79086303710937</v>
      </c>
      <c r="O51" s="508"/>
      <c r="P51" s="508"/>
      <c r="Q51" s="508"/>
      <c r="R51" s="508"/>
      <c r="S51" s="508"/>
      <c r="T51" s="3">
        <v>2.16827392578125</v>
      </c>
      <c r="U51" s="508">
        <v>7.7100152969360352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14.435500144958496</v>
      </c>
      <c r="AF51" s="551"/>
      <c r="AG51" s="551"/>
      <c r="AH51" s="551">
        <v>14.435500144958496</v>
      </c>
      <c r="AI51" s="551"/>
      <c r="AJ51" s="551"/>
      <c r="AK51" s="5">
        <v>0.83884691342353823</v>
      </c>
      <c r="AL51" s="508">
        <v>24</v>
      </c>
      <c r="AM51" s="508"/>
      <c r="AN51" s="508"/>
      <c r="AO51" s="508"/>
      <c r="AP51" s="551">
        <v>41.352001190185547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77.907981872558594</v>
      </c>
      <c r="F52" s="553"/>
      <c r="G52" s="553"/>
      <c r="H52" s="553"/>
      <c r="I52" s="553">
        <v>41.051952362060547</v>
      </c>
      <c r="J52" s="553"/>
      <c r="K52" s="508">
        <v>121.87911224365234</v>
      </c>
      <c r="L52" s="508"/>
      <c r="M52" s="508"/>
      <c r="N52" s="508">
        <v>120.71222686767578</v>
      </c>
      <c r="O52" s="508"/>
      <c r="P52" s="508"/>
      <c r="Q52" s="508"/>
      <c r="R52" s="508"/>
      <c r="S52" s="508"/>
      <c r="T52" s="3">
        <v>1.1668853759765625</v>
      </c>
      <c r="U52" s="508">
        <v>4.5132012367248535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14.662249565124512</v>
      </c>
      <c r="AF52" s="551"/>
      <c r="AG52" s="551"/>
      <c r="AH52" s="551">
        <v>14.662249565124512</v>
      </c>
      <c r="AI52" s="551"/>
      <c r="AJ52" s="551"/>
      <c r="AK52" s="5">
        <v>0.85202332222938537</v>
      </c>
      <c r="AL52" s="508">
        <v>24</v>
      </c>
      <c r="AM52" s="508"/>
      <c r="AN52" s="508"/>
      <c r="AO52" s="508"/>
      <c r="AP52" s="551">
        <v>38.124008178710937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77.338508605957031</v>
      </c>
      <c r="F53" s="553"/>
      <c r="G53" s="553"/>
      <c r="H53" s="553"/>
      <c r="I53" s="553">
        <v>41.678646087646484</v>
      </c>
      <c r="J53" s="553"/>
      <c r="K53" s="508">
        <v>141.73127746582031</v>
      </c>
      <c r="L53" s="508"/>
      <c r="M53" s="508"/>
      <c r="N53" s="508">
        <v>140.92044067382812</v>
      </c>
      <c r="O53" s="508"/>
      <c r="P53" s="508"/>
      <c r="Q53" s="508"/>
      <c r="R53" s="508"/>
      <c r="S53" s="508"/>
      <c r="T53" s="3">
        <v>0.8108367919921875</v>
      </c>
      <c r="U53" s="508">
        <v>5.0894389152526855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12.859000205993652</v>
      </c>
      <c r="AF53" s="551"/>
      <c r="AG53" s="551"/>
      <c r="AH53" s="551">
        <v>12.859000205993652</v>
      </c>
      <c r="AI53" s="551"/>
      <c r="AJ53" s="551"/>
      <c r="AK53" s="5">
        <v>0.74723650197029112</v>
      </c>
      <c r="AL53" s="508">
        <v>24</v>
      </c>
      <c r="AM53" s="508"/>
      <c r="AN53" s="508"/>
      <c r="AO53" s="508"/>
      <c r="AP53" s="551">
        <v>36.693008422851562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89.081562296549436</v>
      </c>
      <c r="F54" s="552"/>
      <c r="G54" s="552"/>
      <c r="H54" s="552"/>
      <c r="I54" s="552">
        <v>45.41826273600261</v>
      </c>
      <c r="J54" s="552"/>
      <c r="K54" s="501">
        <v>4307.4824447631818</v>
      </c>
      <c r="L54" s="501"/>
      <c r="M54" s="501"/>
      <c r="N54" s="501">
        <v>4253.0889739990234</v>
      </c>
      <c r="O54" s="501"/>
      <c r="P54" s="501"/>
      <c r="Q54" s="501"/>
      <c r="R54" s="501"/>
      <c r="S54" s="501"/>
      <c r="T54" s="4">
        <v>54.393470764160135</v>
      </c>
      <c r="U54" s="501">
        <v>191.22856013476849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434.63371092081093</v>
      </c>
      <c r="AF54" s="501"/>
      <c r="AG54" s="501"/>
      <c r="AH54" s="501">
        <v>434.63371092081093</v>
      </c>
      <c r="AI54" s="501"/>
      <c r="AJ54" s="501"/>
      <c r="AK54" s="4">
        <v>25.256551416149136</v>
      </c>
      <c r="AL54" s="500">
        <v>720</v>
      </c>
      <c r="AM54" s="500"/>
      <c r="AN54" s="500"/>
      <c r="AO54" s="500"/>
      <c r="AP54" s="501">
        <v>1160.9711494445803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189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78815.633887290955</v>
      </c>
      <c r="G60" s="484"/>
      <c r="H60" s="484"/>
      <c r="I60" s="484"/>
      <c r="J60" s="484"/>
      <c r="K60" s="484"/>
      <c r="L60" s="484">
        <v>77039.194531917572</v>
      </c>
      <c r="M60" s="484"/>
      <c r="N60" s="484"/>
      <c r="O60" s="484"/>
      <c r="P60" s="484">
        <v>2829.0749860107899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8914.9897574186325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31734.176189541817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74508.147247314453</v>
      </c>
      <c r="G61" s="484"/>
      <c r="H61" s="484"/>
      <c r="I61" s="484"/>
      <c r="J61" s="484"/>
      <c r="K61" s="484"/>
      <c r="L61" s="484">
        <v>72786.104480743408</v>
      </c>
      <c r="M61" s="484"/>
      <c r="N61" s="484"/>
      <c r="O61" s="484"/>
      <c r="P61" s="484">
        <v>2637.8464258760214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8480.3560464978218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30573.205283045769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4307.4866399765015</v>
      </c>
      <c r="G62" s="484"/>
      <c r="H62" s="484"/>
      <c r="I62" s="484"/>
      <c r="J62" s="484"/>
      <c r="K62" s="484"/>
      <c r="L62" s="484">
        <v>4253.0900511741638</v>
      </c>
      <c r="M62" s="484"/>
      <c r="N62" s="484"/>
      <c r="O62" s="484"/>
      <c r="P62" s="484">
        <v>191.22856013476849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434.63371092081093</v>
      </c>
      <c r="AG62" s="484"/>
      <c r="AH62" s="484"/>
      <c r="AI62" s="484">
        <v>25.256551416149136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1160.970906496048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191.22856013476849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25.25656494160831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165.97199519316015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434.63371092081093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1160.970906496048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187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46612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188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186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187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85.790985107421875</v>
      </c>
      <c r="F24" s="553"/>
      <c r="G24" s="553"/>
      <c r="H24" s="553"/>
      <c r="I24" s="553">
        <v>49.329189300537109</v>
      </c>
      <c r="J24" s="553"/>
      <c r="K24" s="508">
        <v>137.53666687011719</v>
      </c>
      <c r="L24" s="508"/>
      <c r="M24" s="508"/>
      <c r="N24" s="508">
        <v>136.74005126953125</v>
      </c>
      <c r="O24" s="508"/>
      <c r="P24" s="508"/>
      <c r="Q24" s="508"/>
      <c r="R24" s="508"/>
      <c r="S24" s="508"/>
      <c r="T24" s="3">
        <v>0.7966156005859375</v>
      </c>
      <c r="U24" s="508">
        <v>5.0660820007324219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14.506999015808105</v>
      </c>
      <c r="AF24" s="551"/>
      <c r="AG24" s="551"/>
      <c r="AH24" s="551">
        <v>14.506999015808105</v>
      </c>
      <c r="AI24" s="551"/>
      <c r="AJ24" s="551"/>
      <c r="AK24" s="5">
        <v>0.84300171280860903</v>
      </c>
      <c r="AL24" s="508">
        <v>24</v>
      </c>
      <c r="AM24" s="508"/>
      <c r="AN24" s="508"/>
      <c r="AO24" s="508"/>
      <c r="AP24" s="551">
        <v>44.010009765625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82.175712585449219</v>
      </c>
      <c r="F25" s="553"/>
      <c r="G25" s="553"/>
      <c r="H25" s="553"/>
      <c r="I25" s="553">
        <v>46.994987487792969</v>
      </c>
      <c r="J25" s="553"/>
      <c r="K25" s="508">
        <v>127.58493804931641</v>
      </c>
      <c r="L25" s="508"/>
      <c r="M25" s="508"/>
      <c r="N25" s="508">
        <v>126.60009002685547</v>
      </c>
      <c r="O25" s="508"/>
      <c r="P25" s="508"/>
      <c r="Q25" s="508"/>
      <c r="R25" s="508"/>
      <c r="S25" s="508"/>
      <c r="T25" s="3">
        <v>0.9848480224609375</v>
      </c>
      <c r="U25" s="508">
        <v>4.5425424575805664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15.243497848510742</v>
      </c>
      <c r="AF25" s="551"/>
      <c r="AG25" s="551"/>
      <c r="AH25" s="551">
        <v>15.243497848510742</v>
      </c>
      <c r="AI25" s="551"/>
      <c r="AJ25" s="551"/>
      <c r="AK25" s="5">
        <v>0.88579965997695931</v>
      </c>
      <c r="AL25" s="508">
        <v>24</v>
      </c>
      <c r="AM25" s="508"/>
      <c r="AN25" s="508"/>
      <c r="AO25" s="508"/>
      <c r="AP25" s="551">
        <v>45.515007019042969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70.411392211914063</v>
      </c>
      <c r="F26" s="553"/>
      <c r="G26" s="553"/>
      <c r="H26" s="553"/>
      <c r="I26" s="553">
        <v>46.217006683349609</v>
      </c>
      <c r="J26" s="553"/>
      <c r="K26" s="508">
        <v>145.8433837890625</v>
      </c>
      <c r="L26" s="508"/>
      <c r="M26" s="508"/>
      <c r="N26" s="508">
        <v>144.89994812011719</v>
      </c>
      <c r="O26" s="508"/>
      <c r="P26" s="508"/>
      <c r="Q26" s="508"/>
      <c r="R26" s="508"/>
      <c r="S26" s="508"/>
      <c r="T26" s="3">
        <v>0.9434356689453125</v>
      </c>
      <c r="U26" s="508">
        <v>3.580589771270752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14.871997833251953</v>
      </c>
      <c r="AF26" s="551"/>
      <c r="AG26" s="551"/>
      <c r="AH26" s="551">
        <v>14.871997833251953</v>
      </c>
      <c r="AI26" s="551"/>
      <c r="AJ26" s="551"/>
      <c r="AK26" s="5">
        <v>0.86421179409027105</v>
      </c>
      <c r="AL26" s="508">
        <v>24</v>
      </c>
      <c r="AM26" s="508"/>
      <c r="AN26" s="508"/>
      <c r="AO26" s="508"/>
      <c r="AP26" s="551">
        <v>42.291999816894531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72.181465148925781</v>
      </c>
      <c r="F27" s="553"/>
      <c r="G27" s="553"/>
      <c r="H27" s="553"/>
      <c r="I27" s="553">
        <v>47.290615081787109</v>
      </c>
      <c r="J27" s="553"/>
      <c r="K27" s="508">
        <v>156.59295654296875</v>
      </c>
      <c r="L27" s="508"/>
      <c r="M27" s="508"/>
      <c r="N27" s="508">
        <v>155.48768615722656</v>
      </c>
      <c r="O27" s="508"/>
      <c r="P27" s="508"/>
      <c r="Q27" s="508"/>
      <c r="R27" s="508"/>
      <c r="S27" s="508"/>
      <c r="T27" s="3">
        <v>1.1052703857421875</v>
      </c>
      <c r="U27" s="508">
        <v>3.9594793319702148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15.937498092651367</v>
      </c>
      <c r="AF27" s="551"/>
      <c r="AG27" s="551"/>
      <c r="AH27" s="551">
        <v>15.937498092651367</v>
      </c>
      <c r="AI27" s="551"/>
      <c r="AJ27" s="551"/>
      <c r="AK27" s="5">
        <v>0.92612801416397095</v>
      </c>
      <c r="AL27" s="508">
        <v>24</v>
      </c>
      <c r="AM27" s="508"/>
      <c r="AN27" s="508"/>
      <c r="AO27" s="508"/>
      <c r="AP27" s="551">
        <v>45.808010101318359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76.443367004394531</v>
      </c>
      <c r="F28" s="553"/>
      <c r="G28" s="553"/>
      <c r="H28" s="553"/>
      <c r="I28" s="553">
        <v>45.929161071777344</v>
      </c>
      <c r="J28" s="553"/>
      <c r="K28" s="508">
        <v>135.68785095214844</v>
      </c>
      <c r="L28" s="508"/>
      <c r="M28" s="508"/>
      <c r="N28" s="508">
        <v>134.47575378417969</v>
      </c>
      <c r="O28" s="508"/>
      <c r="P28" s="508"/>
      <c r="Q28" s="508"/>
      <c r="R28" s="508"/>
      <c r="S28" s="508"/>
      <c r="T28" s="3">
        <v>1.21209716796875</v>
      </c>
      <c r="U28" s="508">
        <v>4.2050318717956543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19.353998184204102</v>
      </c>
      <c r="AF28" s="551"/>
      <c r="AG28" s="551"/>
      <c r="AH28" s="551">
        <v>19.353998184204102</v>
      </c>
      <c r="AI28" s="551"/>
      <c r="AJ28" s="551"/>
      <c r="AK28" s="5">
        <v>1.1246608344841005</v>
      </c>
      <c r="AL28" s="508">
        <v>24</v>
      </c>
      <c r="AM28" s="508"/>
      <c r="AN28" s="508"/>
      <c r="AO28" s="508"/>
      <c r="AP28" s="551">
        <v>50.769004821777344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77.027366638183594</v>
      </c>
      <c r="F29" s="553"/>
      <c r="G29" s="553"/>
      <c r="H29" s="553"/>
      <c r="I29" s="553">
        <v>45.974658966064453</v>
      </c>
      <c r="J29" s="553"/>
      <c r="K29" s="508">
        <v>128.6531982421875</v>
      </c>
      <c r="L29" s="508"/>
      <c r="M29" s="508"/>
      <c r="N29" s="508">
        <v>127.549560546875</v>
      </c>
      <c r="O29" s="508"/>
      <c r="P29" s="508"/>
      <c r="Q29" s="508"/>
      <c r="R29" s="508"/>
      <c r="S29" s="508"/>
      <c r="T29" s="3">
        <v>1.1036376953125</v>
      </c>
      <c r="U29" s="508">
        <v>4.0545015335083008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17.503498077392578</v>
      </c>
      <c r="AF29" s="551"/>
      <c r="AG29" s="551"/>
      <c r="AH29" s="551">
        <v>17.503498077392578</v>
      </c>
      <c r="AI29" s="551"/>
      <c r="AJ29" s="551"/>
      <c r="AK29" s="5">
        <v>1.0171282732772828</v>
      </c>
      <c r="AL29" s="508">
        <v>24</v>
      </c>
      <c r="AM29" s="508"/>
      <c r="AN29" s="508"/>
      <c r="AO29" s="508"/>
      <c r="AP29" s="551">
        <v>49.39801025390625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80.560401916503906</v>
      </c>
      <c r="F30" s="553"/>
      <c r="G30" s="553"/>
      <c r="H30" s="553"/>
      <c r="I30" s="553">
        <v>46.771480560302734</v>
      </c>
      <c r="J30" s="553"/>
      <c r="K30" s="508">
        <v>128.57136535644531</v>
      </c>
      <c r="L30" s="508"/>
      <c r="M30" s="508"/>
      <c r="N30" s="508">
        <v>127.63063049316406</v>
      </c>
      <c r="O30" s="508"/>
      <c r="P30" s="508"/>
      <c r="Q30" s="508"/>
      <c r="R30" s="508"/>
      <c r="S30" s="508"/>
      <c r="T30" s="3">
        <v>0.94073486328125</v>
      </c>
      <c r="U30" s="508">
        <v>4.3976969718933105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16.262998580932617</v>
      </c>
      <c r="AF30" s="551"/>
      <c r="AG30" s="551"/>
      <c r="AH30" s="551">
        <v>16.262998580932617</v>
      </c>
      <c r="AI30" s="551"/>
      <c r="AJ30" s="551"/>
      <c r="AK30" s="5">
        <v>0.94504284753799439</v>
      </c>
      <c r="AL30" s="508">
        <v>24</v>
      </c>
      <c r="AM30" s="508"/>
      <c r="AN30" s="508"/>
      <c r="AO30" s="508"/>
      <c r="AP30" s="551">
        <v>45.995006561279297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81.092819213867188</v>
      </c>
      <c r="F31" s="553"/>
      <c r="G31" s="553"/>
      <c r="H31" s="553"/>
      <c r="I31" s="553">
        <v>46.960147857666016</v>
      </c>
      <c r="J31" s="553"/>
      <c r="K31" s="508">
        <v>132.60966491699219</v>
      </c>
      <c r="L31" s="508"/>
      <c r="M31" s="508"/>
      <c r="N31" s="508">
        <v>131.58816528320312</v>
      </c>
      <c r="O31" s="508"/>
      <c r="P31" s="508"/>
      <c r="Q31" s="508"/>
      <c r="R31" s="508"/>
      <c r="S31" s="508"/>
      <c r="T31" s="3">
        <v>1.0214996337890625</v>
      </c>
      <c r="U31" s="508">
        <v>4.5842108726501465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15.418499946594238</v>
      </c>
      <c r="AF31" s="551"/>
      <c r="AG31" s="551"/>
      <c r="AH31" s="551">
        <v>15.418499946594238</v>
      </c>
      <c r="AI31" s="551"/>
      <c r="AJ31" s="551"/>
      <c r="AK31" s="5">
        <v>0.89596903189659116</v>
      </c>
      <c r="AL31" s="508">
        <v>24</v>
      </c>
      <c r="AM31" s="508"/>
      <c r="AN31" s="508"/>
      <c r="AO31" s="508"/>
      <c r="AP31" s="551">
        <v>43.976001739501953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79.590400695800781</v>
      </c>
      <c r="F32" s="553"/>
      <c r="G32" s="553"/>
      <c r="H32" s="553"/>
      <c r="I32" s="553">
        <v>47.386493682861328</v>
      </c>
      <c r="J32" s="553"/>
      <c r="K32" s="508">
        <v>123.51192474365234</v>
      </c>
      <c r="L32" s="508"/>
      <c r="M32" s="508"/>
      <c r="N32" s="508">
        <v>122.40362548828125</v>
      </c>
      <c r="O32" s="508"/>
      <c r="P32" s="508"/>
      <c r="Q32" s="508"/>
      <c r="R32" s="508"/>
      <c r="S32" s="508"/>
      <c r="T32" s="3">
        <v>1.1082992553710937</v>
      </c>
      <c r="U32" s="508">
        <v>4.0387434959411621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15.368498802185059</v>
      </c>
      <c r="AF32" s="551"/>
      <c r="AG32" s="551"/>
      <c r="AH32" s="551">
        <v>15.368498802185059</v>
      </c>
      <c r="AI32" s="551"/>
      <c r="AJ32" s="551"/>
      <c r="AK32" s="5">
        <v>0.89306346539497383</v>
      </c>
      <c r="AL32" s="508">
        <v>24</v>
      </c>
      <c r="AM32" s="508"/>
      <c r="AN32" s="508"/>
      <c r="AO32" s="508"/>
      <c r="AP32" s="551">
        <v>45.502006530761719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73.24072265625</v>
      </c>
      <c r="F33" s="553"/>
      <c r="G33" s="553"/>
      <c r="H33" s="553"/>
      <c r="I33" s="553">
        <v>46.865802764892578</v>
      </c>
      <c r="J33" s="553"/>
      <c r="K33" s="508">
        <v>135.24942016601562</v>
      </c>
      <c r="L33" s="508"/>
      <c r="M33" s="508"/>
      <c r="N33" s="508">
        <v>134.40226745605469</v>
      </c>
      <c r="O33" s="508"/>
      <c r="P33" s="508"/>
      <c r="Q33" s="508"/>
      <c r="R33" s="508"/>
      <c r="S33" s="508"/>
      <c r="T33" s="3">
        <v>0.8471527099609375</v>
      </c>
      <c r="U33" s="508">
        <v>3.6152803897857666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14.220998764038086</v>
      </c>
      <c r="AF33" s="551"/>
      <c r="AG33" s="551"/>
      <c r="AH33" s="551">
        <v>14.220998764038086</v>
      </c>
      <c r="AI33" s="551"/>
      <c r="AJ33" s="551"/>
      <c r="AK33" s="5">
        <v>0.82638223817825318</v>
      </c>
      <c r="AL33" s="508">
        <v>24</v>
      </c>
      <c r="AM33" s="508"/>
      <c r="AN33" s="508"/>
      <c r="AO33" s="508"/>
      <c r="AP33" s="551">
        <v>42.108013153076172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74.220314025878906</v>
      </c>
      <c r="F34" s="553"/>
      <c r="G34" s="553"/>
      <c r="H34" s="553"/>
      <c r="I34" s="553">
        <v>45.612079620361328</v>
      </c>
      <c r="J34" s="553"/>
      <c r="K34" s="508">
        <v>139.42189025878906</v>
      </c>
      <c r="L34" s="508"/>
      <c r="M34" s="508"/>
      <c r="N34" s="508">
        <v>138.41310119628906</v>
      </c>
      <c r="O34" s="508"/>
      <c r="P34" s="508"/>
      <c r="Q34" s="508"/>
      <c r="R34" s="508"/>
      <c r="S34" s="508"/>
      <c r="T34" s="3">
        <v>1.0087890625</v>
      </c>
      <c r="U34" s="508">
        <v>4.0433802604675293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16.582998275756836</v>
      </c>
      <c r="AF34" s="551"/>
      <c r="AG34" s="551"/>
      <c r="AH34" s="551">
        <v>16.582998275756836</v>
      </c>
      <c r="AI34" s="551"/>
      <c r="AJ34" s="551"/>
      <c r="AK34" s="5">
        <v>0.96363802980422975</v>
      </c>
      <c r="AL34" s="508">
        <v>24</v>
      </c>
      <c r="AM34" s="508"/>
      <c r="AN34" s="508"/>
      <c r="AO34" s="508"/>
      <c r="AP34" s="551">
        <v>46.296001434326172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75.347541809082031</v>
      </c>
      <c r="F35" s="553"/>
      <c r="G35" s="553"/>
      <c r="H35" s="553"/>
      <c r="I35" s="553">
        <v>46.393421173095703</v>
      </c>
      <c r="J35" s="553"/>
      <c r="K35" s="508">
        <v>135.39767456054687</v>
      </c>
      <c r="L35" s="508"/>
      <c r="M35" s="508"/>
      <c r="N35" s="508">
        <v>134.45832824707031</v>
      </c>
      <c r="O35" s="508"/>
      <c r="P35" s="508"/>
      <c r="Q35" s="508"/>
      <c r="R35" s="508"/>
      <c r="S35" s="508"/>
      <c r="T35" s="3">
        <v>0.9393463134765625</v>
      </c>
      <c r="U35" s="508">
        <v>3.9728820323944092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18.503997802734375</v>
      </c>
      <c r="AF35" s="551"/>
      <c r="AG35" s="551"/>
      <c r="AH35" s="551">
        <v>18.503997802734375</v>
      </c>
      <c r="AI35" s="551"/>
      <c r="AJ35" s="551"/>
      <c r="AK35" s="5">
        <v>1.0752673123168945</v>
      </c>
      <c r="AL35" s="508">
        <v>24</v>
      </c>
      <c r="AM35" s="508"/>
      <c r="AN35" s="508"/>
      <c r="AO35" s="508"/>
      <c r="AP35" s="551">
        <v>51.973007202148438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84.535560607910156</v>
      </c>
      <c r="F36" s="553"/>
      <c r="G36" s="553"/>
      <c r="H36" s="553"/>
      <c r="I36" s="553">
        <v>47.838947296142578</v>
      </c>
      <c r="J36" s="553"/>
      <c r="K36" s="508">
        <v>135.27824401855469</v>
      </c>
      <c r="L36" s="508"/>
      <c r="M36" s="508"/>
      <c r="N36" s="508">
        <v>134.649169921875</v>
      </c>
      <c r="O36" s="508"/>
      <c r="P36" s="508"/>
      <c r="Q36" s="508"/>
      <c r="R36" s="508"/>
      <c r="S36" s="508"/>
      <c r="T36" s="3">
        <v>0.6290740966796875</v>
      </c>
      <c r="U36" s="508">
        <v>4.9983396530151367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16.756999969482422</v>
      </c>
      <c r="AF36" s="551"/>
      <c r="AG36" s="551"/>
      <c r="AH36" s="551">
        <v>16.756999969482422</v>
      </c>
      <c r="AI36" s="551"/>
      <c r="AJ36" s="551"/>
      <c r="AK36" s="5">
        <v>0.97374926822662355</v>
      </c>
      <c r="AL36" s="508">
        <v>24</v>
      </c>
      <c r="AM36" s="508"/>
      <c r="AN36" s="508"/>
      <c r="AO36" s="508"/>
      <c r="AP36" s="551">
        <v>47.036006927490234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95.248916625976563</v>
      </c>
      <c r="F37" s="553"/>
      <c r="G37" s="553"/>
      <c r="H37" s="553"/>
      <c r="I37" s="553">
        <v>50.370414733886719</v>
      </c>
      <c r="J37" s="553"/>
      <c r="K37" s="508">
        <v>121.69690704345703</v>
      </c>
      <c r="L37" s="508"/>
      <c r="M37" s="508"/>
      <c r="N37" s="508">
        <v>121.47509002685547</v>
      </c>
      <c r="O37" s="508"/>
      <c r="P37" s="508"/>
      <c r="Q37" s="508"/>
      <c r="R37" s="508"/>
      <c r="S37" s="508"/>
      <c r="T37" s="3">
        <v>0.2218170166015625</v>
      </c>
      <c r="U37" s="508">
        <v>5.486330509185791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16.140499114990234</v>
      </c>
      <c r="AF37" s="551"/>
      <c r="AG37" s="551"/>
      <c r="AH37" s="551">
        <v>16.140499114990234</v>
      </c>
      <c r="AI37" s="551"/>
      <c r="AJ37" s="551"/>
      <c r="AK37" s="5">
        <v>0.93792440357208251</v>
      </c>
      <c r="AL37" s="508">
        <v>24</v>
      </c>
      <c r="AM37" s="508"/>
      <c r="AN37" s="508"/>
      <c r="AO37" s="508"/>
      <c r="AP37" s="551">
        <v>46.123004913330078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91.166915893554688</v>
      </c>
      <c r="F38" s="553"/>
      <c r="G38" s="553"/>
      <c r="H38" s="553"/>
      <c r="I38" s="553">
        <v>48.803726196289063</v>
      </c>
      <c r="J38" s="553"/>
      <c r="K38" s="508">
        <v>110.21852874755859</v>
      </c>
      <c r="L38" s="508"/>
      <c r="M38" s="508"/>
      <c r="N38" s="508">
        <v>110.60671234130859</v>
      </c>
      <c r="O38" s="508"/>
      <c r="P38" s="508"/>
      <c r="Q38" s="508"/>
      <c r="R38" s="508"/>
      <c r="S38" s="508"/>
      <c r="T38" s="3">
        <v>-0.38818359375</v>
      </c>
      <c r="U38" s="508">
        <v>4.6600050926208496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13.982498168945313</v>
      </c>
      <c r="AF38" s="551"/>
      <c r="AG38" s="551"/>
      <c r="AH38" s="551">
        <v>13.982498168945313</v>
      </c>
      <c r="AI38" s="551"/>
      <c r="AJ38" s="551"/>
      <c r="AK38" s="5">
        <v>0.81252296859741213</v>
      </c>
      <c r="AL38" s="508">
        <v>24</v>
      </c>
      <c r="AM38" s="508"/>
      <c r="AN38" s="508"/>
      <c r="AO38" s="508"/>
      <c r="AP38" s="551">
        <v>42.821006774902344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100.52184295654297</v>
      </c>
      <c r="F39" s="553"/>
      <c r="G39" s="553"/>
      <c r="H39" s="553"/>
      <c r="I39" s="553">
        <v>55.223766326904297</v>
      </c>
      <c r="J39" s="553"/>
      <c r="K39" s="508">
        <v>150.52033996582031</v>
      </c>
      <c r="L39" s="508"/>
      <c r="M39" s="508"/>
      <c r="N39" s="508">
        <v>150.40829467773437</v>
      </c>
      <c r="O39" s="508"/>
      <c r="P39" s="508"/>
      <c r="Q39" s="508"/>
      <c r="R39" s="508"/>
      <c r="S39" s="508"/>
      <c r="T39" s="3">
        <v>0.1120452880859375</v>
      </c>
      <c r="U39" s="508">
        <v>6.8460254669189453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14.82249927520752</v>
      </c>
      <c r="AF39" s="551"/>
      <c r="AG39" s="551"/>
      <c r="AH39" s="551">
        <v>14.82249927520752</v>
      </c>
      <c r="AI39" s="551"/>
      <c r="AJ39" s="551"/>
      <c r="AK39" s="5">
        <v>0.86133543288230896</v>
      </c>
      <c r="AL39" s="508">
        <v>24</v>
      </c>
      <c r="AM39" s="508"/>
      <c r="AN39" s="508"/>
      <c r="AO39" s="508"/>
      <c r="AP39" s="551">
        <v>41.861003875732422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101.15691375732422</v>
      </c>
      <c r="F40" s="553"/>
      <c r="G40" s="553"/>
      <c r="H40" s="553"/>
      <c r="I40" s="553">
        <v>57.153724670410156</v>
      </c>
      <c r="J40" s="553"/>
      <c r="K40" s="508">
        <v>165.45736694335937</v>
      </c>
      <c r="L40" s="508"/>
      <c r="M40" s="508"/>
      <c r="N40" s="508">
        <v>165.55564880371094</v>
      </c>
      <c r="O40" s="508"/>
      <c r="P40" s="508"/>
      <c r="Q40" s="508"/>
      <c r="R40" s="508"/>
      <c r="S40" s="508"/>
      <c r="T40" s="3">
        <v>-9.82818603515625E-2</v>
      </c>
      <c r="U40" s="508">
        <v>7.2992434501647949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15.744997978210449</v>
      </c>
      <c r="AF40" s="551"/>
      <c r="AG40" s="551"/>
      <c r="AH40" s="551">
        <v>15.744997978210449</v>
      </c>
      <c r="AI40" s="551"/>
      <c r="AJ40" s="551"/>
      <c r="AK40" s="5">
        <v>0.91494183251380923</v>
      </c>
      <c r="AL40" s="508">
        <v>24</v>
      </c>
      <c r="AM40" s="508"/>
      <c r="AN40" s="508"/>
      <c r="AO40" s="508"/>
      <c r="AP40" s="551">
        <v>45.534011840820313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102.49425506591797</v>
      </c>
      <c r="F41" s="553"/>
      <c r="G41" s="553"/>
      <c r="H41" s="553"/>
      <c r="I41" s="553">
        <v>56.928512573242188</v>
      </c>
      <c r="J41" s="553"/>
      <c r="K41" s="508">
        <v>166.745361328125</v>
      </c>
      <c r="L41" s="508"/>
      <c r="M41" s="508"/>
      <c r="N41" s="508">
        <v>166.66552734375</v>
      </c>
      <c r="O41" s="508"/>
      <c r="P41" s="508"/>
      <c r="Q41" s="508"/>
      <c r="R41" s="508"/>
      <c r="S41" s="508"/>
      <c r="T41" s="3">
        <v>7.9833984375E-2</v>
      </c>
      <c r="U41" s="508">
        <v>7.6279687881469727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16.266498565673828</v>
      </c>
      <c r="AF41" s="551"/>
      <c r="AG41" s="551"/>
      <c r="AH41" s="551">
        <v>16.266498565673828</v>
      </c>
      <c r="AI41" s="551"/>
      <c r="AJ41" s="551"/>
      <c r="AK41" s="5">
        <v>0.94524623165130617</v>
      </c>
      <c r="AL41" s="508">
        <v>24</v>
      </c>
      <c r="AM41" s="508"/>
      <c r="AN41" s="508"/>
      <c r="AO41" s="508"/>
      <c r="AP41" s="551">
        <v>45.079010009765625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103.09199523925781</v>
      </c>
      <c r="F42" s="553"/>
      <c r="G42" s="553"/>
      <c r="H42" s="553"/>
      <c r="I42" s="553">
        <v>57.177883148193359</v>
      </c>
      <c r="J42" s="553"/>
      <c r="K42" s="508">
        <v>166.07630920410156</v>
      </c>
      <c r="L42" s="508"/>
      <c r="M42" s="508"/>
      <c r="N42" s="508">
        <v>166.13862609863281</v>
      </c>
      <c r="O42" s="508"/>
      <c r="P42" s="508"/>
      <c r="Q42" s="508"/>
      <c r="R42" s="508"/>
      <c r="S42" s="508"/>
      <c r="T42" s="3">
        <v>-6.231689453125E-2</v>
      </c>
      <c r="U42" s="508">
        <v>7.6478085517883301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19.141498565673828</v>
      </c>
      <c r="AF42" s="551"/>
      <c r="AG42" s="551"/>
      <c r="AH42" s="551">
        <v>19.141498565673828</v>
      </c>
      <c r="AI42" s="551"/>
      <c r="AJ42" s="551"/>
      <c r="AK42" s="5">
        <v>1.1123124816513061</v>
      </c>
      <c r="AL42" s="508">
        <v>24</v>
      </c>
      <c r="AM42" s="508"/>
      <c r="AN42" s="508"/>
      <c r="AO42" s="508"/>
      <c r="AP42" s="551">
        <v>53.131011962890625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102.26671600341797</v>
      </c>
      <c r="F43" s="553"/>
      <c r="G43" s="553"/>
      <c r="H43" s="553"/>
      <c r="I43" s="553">
        <v>56.786052703857422</v>
      </c>
      <c r="J43" s="553"/>
      <c r="K43" s="508">
        <v>166.34832763671875</v>
      </c>
      <c r="L43" s="508"/>
      <c r="M43" s="508"/>
      <c r="N43" s="508">
        <v>166.28720092773437</v>
      </c>
      <c r="O43" s="508"/>
      <c r="P43" s="508"/>
      <c r="Q43" s="508"/>
      <c r="R43" s="508"/>
      <c r="S43" s="508"/>
      <c r="T43" s="3">
        <v>6.1126708984375E-2</v>
      </c>
      <c r="U43" s="508">
        <v>7.5944085121154785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17.099998474121094</v>
      </c>
      <c r="AF43" s="551"/>
      <c r="AG43" s="551"/>
      <c r="AH43" s="551">
        <v>17.099998474121094</v>
      </c>
      <c r="AI43" s="551"/>
      <c r="AJ43" s="551"/>
      <c r="AK43" s="5">
        <v>0.99368091133117675</v>
      </c>
      <c r="AL43" s="508">
        <v>24</v>
      </c>
      <c r="AM43" s="508"/>
      <c r="AN43" s="508"/>
      <c r="AO43" s="508"/>
      <c r="AP43" s="551">
        <v>46.190006256103516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101.52810668945312</v>
      </c>
      <c r="F44" s="553"/>
      <c r="G44" s="553"/>
      <c r="H44" s="553"/>
      <c r="I44" s="553">
        <v>57.040481567382813</v>
      </c>
      <c r="J44" s="553"/>
      <c r="K44" s="508">
        <v>164.63301086425781</v>
      </c>
      <c r="L44" s="508"/>
      <c r="M44" s="508"/>
      <c r="N44" s="508">
        <v>164.70948791503906</v>
      </c>
      <c r="O44" s="508"/>
      <c r="P44" s="508"/>
      <c r="Q44" s="508"/>
      <c r="R44" s="508"/>
      <c r="S44" s="508"/>
      <c r="T44" s="3">
        <v>-7.647705078125E-2</v>
      </c>
      <c r="U44" s="508">
        <v>7.3440093994140625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15.135499000549316</v>
      </c>
      <c r="AF44" s="551"/>
      <c r="AG44" s="551"/>
      <c r="AH44" s="551">
        <v>15.135499000549316</v>
      </c>
      <c r="AI44" s="551"/>
      <c r="AJ44" s="551"/>
      <c r="AK44" s="5">
        <v>0.87952384692192076</v>
      </c>
      <c r="AL44" s="508">
        <v>24</v>
      </c>
      <c r="AM44" s="508"/>
      <c r="AN44" s="508"/>
      <c r="AO44" s="508"/>
      <c r="AP44" s="551">
        <v>42.463005065917969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101.61167907714844</v>
      </c>
      <c r="F45" s="553"/>
      <c r="G45" s="553"/>
      <c r="H45" s="553"/>
      <c r="I45" s="553">
        <v>56.109569549560547</v>
      </c>
      <c r="J45" s="553"/>
      <c r="K45" s="508">
        <v>165.8890380859375</v>
      </c>
      <c r="L45" s="508"/>
      <c r="M45" s="508"/>
      <c r="N45" s="508">
        <v>165.74490356445312</v>
      </c>
      <c r="O45" s="508"/>
      <c r="P45" s="508"/>
      <c r="Q45" s="508"/>
      <c r="R45" s="508"/>
      <c r="S45" s="508"/>
      <c r="T45" s="3">
        <v>0.144134521484375</v>
      </c>
      <c r="U45" s="508">
        <v>7.5809392929077148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17.384498596191406</v>
      </c>
      <c r="AF45" s="551"/>
      <c r="AG45" s="551"/>
      <c r="AH45" s="551">
        <v>17.384498596191406</v>
      </c>
      <c r="AI45" s="551"/>
      <c r="AJ45" s="551"/>
      <c r="AK45" s="5">
        <v>1.0102132134246826</v>
      </c>
      <c r="AL45" s="508">
        <v>24</v>
      </c>
      <c r="AM45" s="508"/>
      <c r="AN45" s="508"/>
      <c r="AO45" s="508"/>
      <c r="AP45" s="551">
        <v>48.921009063720703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101.63628387451172</v>
      </c>
      <c r="F46" s="553"/>
      <c r="G46" s="553"/>
      <c r="H46" s="553"/>
      <c r="I46" s="553">
        <v>54.537452697753906</v>
      </c>
      <c r="J46" s="553"/>
      <c r="K46" s="508">
        <v>143.81333923339844</v>
      </c>
      <c r="L46" s="508"/>
      <c r="M46" s="508"/>
      <c r="N46" s="508">
        <v>144.05633544921875</v>
      </c>
      <c r="O46" s="508"/>
      <c r="P46" s="508"/>
      <c r="Q46" s="508"/>
      <c r="R46" s="508"/>
      <c r="S46" s="508"/>
      <c r="T46" s="3">
        <v>-0.2429962158203125</v>
      </c>
      <c r="U46" s="508">
        <v>6.781548023223877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18.08599853515625</v>
      </c>
      <c r="AF46" s="551"/>
      <c r="AG46" s="551"/>
      <c r="AH46" s="551">
        <v>18.08599853515625</v>
      </c>
      <c r="AI46" s="551"/>
      <c r="AJ46" s="551"/>
      <c r="AK46" s="5">
        <v>1.0509773748779296</v>
      </c>
      <c r="AL46" s="508">
        <v>24</v>
      </c>
      <c r="AM46" s="508"/>
      <c r="AN46" s="508"/>
      <c r="AO46" s="508"/>
      <c r="AP46" s="551">
        <v>46.387008666992187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101.37522888183594</v>
      </c>
      <c r="F47" s="553"/>
      <c r="G47" s="553"/>
      <c r="H47" s="553"/>
      <c r="I47" s="553">
        <v>53.391815185546875</v>
      </c>
      <c r="J47" s="553"/>
      <c r="K47" s="508">
        <v>137.24409484863281</v>
      </c>
      <c r="L47" s="508"/>
      <c r="M47" s="508"/>
      <c r="N47" s="508">
        <v>136.9595947265625</v>
      </c>
      <c r="O47" s="508"/>
      <c r="P47" s="508"/>
      <c r="Q47" s="508"/>
      <c r="R47" s="508"/>
      <c r="S47" s="508"/>
      <c r="T47" s="3">
        <v>0.2845001220703125</v>
      </c>
      <c r="U47" s="508">
        <v>6.6206932067871094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14.909998893737793</v>
      </c>
      <c r="AF47" s="551"/>
      <c r="AG47" s="551"/>
      <c r="AH47" s="551">
        <v>14.909998893737793</v>
      </c>
      <c r="AI47" s="551"/>
      <c r="AJ47" s="551"/>
      <c r="AK47" s="5">
        <v>0.86642003571510318</v>
      </c>
      <c r="AL47" s="508">
        <v>24</v>
      </c>
      <c r="AM47" s="508"/>
      <c r="AN47" s="508"/>
      <c r="AO47" s="508"/>
      <c r="AP47" s="551">
        <v>43.467010498046875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101.98665618896484</v>
      </c>
      <c r="F48" s="553"/>
      <c r="G48" s="553"/>
      <c r="H48" s="553"/>
      <c r="I48" s="553">
        <v>53.220874786376953</v>
      </c>
      <c r="J48" s="553"/>
      <c r="K48" s="508">
        <v>128.94303894042969</v>
      </c>
      <c r="L48" s="508"/>
      <c r="M48" s="508"/>
      <c r="N48" s="508">
        <v>129.55322265625</v>
      </c>
      <c r="O48" s="508"/>
      <c r="P48" s="508"/>
      <c r="Q48" s="508"/>
      <c r="R48" s="508"/>
      <c r="S48" s="508"/>
      <c r="T48" s="3">
        <v>-0.6101837158203125</v>
      </c>
      <c r="U48" s="508">
        <v>6.2748303413391113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16.416500091552734</v>
      </c>
      <c r="AF48" s="551"/>
      <c r="AG48" s="551"/>
      <c r="AH48" s="551">
        <v>16.416500091552734</v>
      </c>
      <c r="AI48" s="551"/>
      <c r="AJ48" s="551"/>
      <c r="AK48" s="5">
        <v>0.95396282032012947</v>
      </c>
      <c r="AL48" s="508">
        <v>24</v>
      </c>
      <c r="AM48" s="508"/>
      <c r="AN48" s="508"/>
      <c r="AO48" s="508"/>
      <c r="AP48" s="551">
        <v>46.247013092041016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101.74315643310547</v>
      </c>
      <c r="F49" s="553"/>
      <c r="G49" s="553"/>
      <c r="H49" s="553"/>
      <c r="I49" s="553">
        <v>54.448776245117188</v>
      </c>
      <c r="J49" s="553"/>
      <c r="K49" s="508">
        <v>149.41664123535156</v>
      </c>
      <c r="L49" s="508"/>
      <c r="M49" s="508"/>
      <c r="N49" s="508">
        <v>149.18292236328125</v>
      </c>
      <c r="O49" s="508"/>
      <c r="P49" s="508"/>
      <c r="Q49" s="508"/>
      <c r="R49" s="508"/>
      <c r="S49" s="508"/>
      <c r="T49" s="3">
        <v>0.2337188720703125</v>
      </c>
      <c r="U49" s="508">
        <v>7.1015849113464355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18.075496673583984</v>
      </c>
      <c r="AF49" s="551"/>
      <c r="AG49" s="551"/>
      <c r="AH49" s="551">
        <v>18.075496673583984</v>
      </c>
      <c r="AI49" s="551"/>
      <c r="AJ49" s="551"/>
      <c r="AK49" s="5">
        <v>1.0503671117019653</v>
      </c>
      <c r="AL49" s="508">
        <v>24</v>
      </c>
      <c r="AM49" s="508"/>
      <c r="AN49" s="508"/>
      <c r="AO49" s="508"/>
      <c r="AP49" s="551">
        <v>49.914005279541016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101.06178283691406</v>
      </c>
      <c r="F50" s="553"/>
      <c r="G50" s="553"/>
      <c r="H50" s="553"/>
      <c r="I50" s="553">
        <v>56.389564514160156</v>
      </c>
      <c r="J50" s="553"/>
      <c r="K50" s="508">
        <v>162.79756164550781</v>
      </c>
      <c r="L50" s="508"/>
      <c r="M50" s="508"/>
      <c r="N50" s="508">
        <v>162.87136840820312</v>
      </c>
      <c r="O50" s="508"/>
      <c r="P50" s="508"/>
      <c r="Q50" s="508"/>
      <c r="R50" s="508"/>
      <c r="S50" s="508"/>
      <c r="T50" s="3">
        <v>-7.38067626953125E-2</v>
      </c>
      <c r="U50" s="508">
        <v>7.2921442985534668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17.910497665405273</v>
      </c>
      <c r="AF50" s="551"/>
      <c r="AG50" s="551"/>
      <c r="AH50" s="551">
        <v>17.910497665405273</v>
      </c>
      <c r="AI50" s="551"/>
      <c r="AJ50" s="551"/>
      <c r="AK50" s="5">
        <v>1.0407790193367006</v>
      </c>
      <c r="AL50" s="508">
        <v>24</v>
      </c>
      <c r="AM50" s="508"/>
      <c r="AN50" s="508"/>
      <c r="AO50" s="508"/>
      <c r="AP50" s="551">
        <v>47.279006958007813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101.38674163818359</v>
      </c>
      <c r="F51" s="553"/>
      <c r="G51" s="553"/>
      <c r="H51" s="553"/>
      <c r="I51" s="553">
        <v>54.261558532714844</v>
      </c>
      <c r="J51" s="553"/>
      <c r="K51" s="508">
        <v>135.80537414550781</v>
      </c>
      <c r="L51" s="508"/>
      <c r="M51" s="508"/>
      <c r="N51" s="508">
        <v>136.083251953125</v>
      </c>
      <c r="O51" s="508"/>
      <c r="P51" s="508"/>
      <c r="Q51" s="508"/>
      <c r="R51" s="508"/>
      <c r="S51" s="508"/>
      <c r="T51" s="3">
        <v>-0.2778778076171875</v>
      </c>
      <c r="U51" s="508">
        <v>6.4050836563110352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15.461000442504883</v>
      </c>
      <c r="AF51" s="551"/>
      <c r="AG51" s="551"/>
      <c r="AH51" s="551">
        <v>15.461000442504883</v>
      </c>
      <c r="AI51" s="551"/>
      <c r="AJ51" s="551"/>
      <c r="AK51" s="5">
        <v>0.89843873571395882</v>
      </c>
      <c r="AL51" s="508">
        <v>24</v>
      </c>
      <c r="AM51" s="508"/>
      <c r="AN51" s="508"/>
      <c r="AO51" s="508"/>
      <c r="AP51" s="551">
        <v>43.976009368896484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73.288017272949219</v>
      </c>
      <c r="F52" s="553"/>
      <c r="G52" s="553"/>
      <c r="H52" s="553"/>
      <c r="I52" s="553">
        <v>43.013710021972656</v>
      </c>
      <c r="J52" s="553"/>
      <c r="K52" s="508">
        <v>126.52970123291016</v>
      </c>
      <c r="L52" s="508"/>
      <c r="M52" s="508"/>
      <c r="N52" s="508">
        <v>127.14892578125</v>
      </c>
      <c r="O52" s="508"/>
      <c r="P52" s="508"/>
      <c r="Q52" s="508"/>
      <c r="R52" s="508"/>
      <c r="S52" s="508"/>
      <c r="T52" s="3">
        <v>-0.61922454833984375</v>
      </c>
      <c r="U52" s="508">
        <v>3.7826242446899414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17.357500076293945</v>
      </c>
      <c r="AF52" s="551"/>
      <c r="AG52" s="551"/>
      <c r="AH52" s="551">
        <v>17.357500076293945</v>
      </c>
      <c r="AI52" s="551"/>
      <c r="AJ52" s="551"/>
      <c r="AK52" s="5">
        <v>1.0086443294334413</v>
      </c>
      <c r="AL52" s="508">
        <v>24</v>
      </c>
      <c r="AM52" s="508"/>
      <c r="AN52" s="508"/>
      <c r="AO52" s="508"/>
      <c r="AP52" s="551">
        <v>42.535003662109375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76.45721435546875</v>
      </c>
      <c r="F53" s="553"/>
      <c r="G53" s="553"/>
      <c r="H53" s="553"/>
      <c r="I53" s="553">
        <v>47.154933929443359</v>
      </c>
      <c r="J53" s="553"/>
      <c r="K53" s="508">
        <v>149.33346557617187</v>
      </c>
      <c r="L53" s="508"/>
      <c r="M53" s="508"/>
      <c r="N53" s="508">
        <v>148.46286010742187</v>
      </c>
      <c r="O53" s="508"/>
      <c r="P53" s="508"/>
      <c r="Q53" s="508"/>
      <c r="R53" s="508"/>
      <c r="S53" s="508"/>
      <c r="T53" s="3">
        <v>0.87060546875</v>
      </c>
      <c r="U53" s="508">
        <v>4.4217839241027832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14.162999153137207</v>
      </c>
      <c r="AF53" s="551"/>
      <c r="AG53" s="551"/>
      <c r="AH53" s="551">
        <v>14.162999153137207</v>
      </c>
      <c r="AI53" s="551"/>
      <c r="AJ53" s="551"/>
      <c r="AK53" s="5">
        <v>0.82301188078880316</v>
      </c>
      <c r="AL53" s="508">
        <v>24</v>
      </c>
      <c r="AM53" s="508"/>
      <c r="AN53" s="508"/>
      <c r="AO53" s="508"/>
      <c r="AP53" s="551">
        <v>43.221004486083984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89.021349080403638</v>
      </c>
      <c r="F54" s="552"/>
      <c r="G54" s="552"/>
      <c r="H54" s="552"/>
      <c r="I54" s="552">
        <v>50.719226964314785</v>
      </c>
      <c r="J54" s="552"/>
      <c r="K54" s="501">
        <v>4273.4075851440439</v>
      </c>
      <c r="L54" s="501"/>
      <c r="M54" s="501"/>
      <c r="N54" s="501">
        <v>4261.2083511352521</v>
      </c>
      <c r="O54" s="501"/>
      <c r="P54" s="501"/>
      <c r="Q54" s="501"/>
      <c r="R54" s="501"/>
      <c r="S54" s="501"/>
      <c r="T54" s="4">
        <v>12.199234008789059</v>
      </c>
      <c r="U54" s="501">
        <v>165.82599483430386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489.3389766812324</v>
      </c>
      <c r="AF54" s="501"/>
      <c r="AG54" s="501"/>
      <c r="AH54" s="501">
        <v>489.3389766812324</v>
      </c>
      <c r="AI54" s="501"/>
      <c r="AJ54" s="501"/>
      <c r="AK54" s="4">
        <v>28.394345112590788</v>
      </c>
      <c r="AL54" s="500">
        <v>720</v>
      </c>
      <c r="AM54" s="500"/>
      <c r="AN54" s="500"/>
      <c r="AO54" s="500"/>
      <c r="AP54" s="501">
        <v>1375.8272171020508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187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15876.758581638336</v>
      </c>
      <c r="G60" s="484"/>
      <c r="H60" s="484"/>
      <c r="I60" s="484"/>
      <c r="J60" s="484"/>
      <c r="K60" s="484"/>
      <c r="L60" s="484">
        <v>15859.911346912384</v>
      </c>
      <c r="M60" s="484"/>
      <c r="N60" s="484"/>
      <c r="O60" s="484"/>
      <c r="P60" s="484">
        <v>396.80469100177288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1460.7414517998695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10677.714338541031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11603.350401878357</v>
      </c>
      <c r="G61" s="484"/>
      <c r="H61" s="484"/>
      <c r="I61" s="484"/>
      <c r="J61" s="484"/>
      <c r="K61" s="484"/>
      <c r="L61" s="484">
        <v>11598.70304775238</v>
      </c>
      <c r="M61" s="484"/>
      <c r="N61" s="484"/>
      <c r="O61" s="484"/>
      <c r="P61" s="484">
        <v>230.97869616746902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971.40247511863708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9301.8871434926987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4273.4081797599792</v>
      </c>
      <c r="G62" s="484"/>
      <c r="H62" s="484"/>
      <c r="I62" s="484"/>
      <c r="J62" s="484"/>
      <c r="K62" s="484"/>
      <c r="L62" s="484">
        <v>4261.2082991600037</v>
      </c>
      <c r="M62" s="484"/>
      <c r="N62" s="484"/>
      <c r="O62" s="484"/>
      <c r="P62" s="484">
        <v>165.82599483430386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489.3389766812324</v>
      </c>
      <c r="AG62" s="484"/>
      <c r="AH62" s="484"/>
      <c r="AI62" s="484">
        <v>28.394345112590788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1375.8271950483322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165.82599483430386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28.435487934946437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137.39050689935743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489.3389766812324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1375.8271950483322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165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46591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166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167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165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81.20001220703125</v>
      </c>
      <c r="F23" s="513"/>
      <c r="G23" s="513"/>
      <c r="H23" s="513"/>
      <c r="I23" s="513">
        <v>50.417510986328125</v>
      </c>
      <c r="J23" s="513"/>
      <c r="K23" s="508">
        <v>90.401252746582031</v>
      </c>
      <c r="L23" s="508"/>
      <c r="M23" s="508"/>
      <c r="N23" s="508">
        <v>82.959312438964844</v>
      </c>
      <c r="O23" s="508"/>
      <c r="P23" s="508"/>
      <c r="Q23" s="508"/>
      <c r="R23" s="508"/>
      <c r="S23" s="508">
        <v>7.4419403076171875</v>
      </c>
      <c r="T23" s="508"/>
      <c r="U23" s="508"/>
      <c r="V23" s="508">
        <v>3.1658377647399902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4.8930015563964844</v>
      </c>
      <c r="AH23" s="509"/>
      <c r="AI23" s="509"/>
      <c r="AJ23" s="509"/>
      <c r="AK23" s="509"/>
      <c r="AL23" s="509">
        <v>0.28433232044219969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13.047998428344727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78.5185546875</v>
      </c>
      <c r="F24" s="513"/>
      <c r="G24" s="513"/>
      <c r="H24" s="513"/>
      <c r="I24" s="513">
        <v>49.479282379150391</v>
      </c>
      <c r="J24" s="513"/>
      <c r="K24" s="508">
        <v>86.204345703125</v>
      </c>
      <c r="L24" s="508"/>
      <c r="M24" s="508"/>
      <c r="N24" s="508">
        <v>78.591377258300781</v>
      </c>
      <c r="O24" s="508"/>
      <c r="P24" s="508"/>
      <c r="Q24" s="508"/>
      <c r="R24" s="508"/>
      <c r="S24" s="508">
        <v>7.6129684448242187</v>
      </c>
      <c r="T24" s="508"/>
      <c r="U24" s="508"/>
      <c r="V24" s="508">
        <v>2.8860461711883545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5.2855033874511719</v>
      </c>
      <c r="AH24" s="509"/>
      <c r="AI24" s="509"/>
      <c r="AJ24" s="509"/>
      <c r="AK24" s="509"/>
      <c r="AL24" s="509">
        <v>0.30714060184478759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14.084499359130859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67.951263427734375</v>
      </c>
      <c r="F25" s="513"/>
      <c r="G25" s="513"/>
      <c r="H25" s="513"/>
      <c r="I25" s="513">
        <v>50.294376373291016</v>
      </c>
      <c r="J25" s="513"/>
      <c r="K25" s="508">
        <v>111.96193695068359</v>
      </c>
      <c r="L25" s="508"/>
      <c r="M25" s="508"/>
      <c r="N25" s="508">
        <v>104.99893188476562</v>
      </c>
      <c r="O25" s="508"/>
      <c r="P25" s="508"/>
      <c r="Q25" s="508"/>
      <c r="R25" s="508"/>
      <c r="S25" s="508">
        <v>6.9630050659179687</v>
      </c>
      <c r="T25" s="508"/>
      <c r="U25" s="508"/>
      <c r="V25" s="508">
        <v>2.3345575332641602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3.9179954528808594</v>
      </c>
      <c r="AH25" s="509"/>
      <c r="AI25" s="509"/>
      <c r="AJ25" s="509"/>
      <c r="AK25" s="509"/>
      <c r="AL25" s="509">
        <v>0.22767471576690673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11.627997398376465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68.962455749511719</v>
      </c>
      <c r="F26" s="513"/>
      <c r="G26" s="513"/>
      <c r="H26" s="513"/>
      <c r="I26" s="513">
        <v>50.919227600097656</v>
      </c>
      <c r="J26" s="513"/>
      <c r="K26" s="508">
        <v>108.46728515625</v>
      </c>
      <c r="L26" s="508"/>
      <c r="M26" s="508"/>
      <c r="N26" s="508">
        <v>101.25693511962891</v>
      </c>
      <c r="O26" s="508"/>
      <c r="P26" s="508"/>
      <c r="Q26" s="508"/>
      <c r="R26" s="508"/>
      <c r="S26" s="508">
        <v>7.2103500366210938</v>
      </c>
      <c r="T26" s="508"/>
      <c r="U26" s="508"/>
      <c r="V26" s="508">
        <v>2.3316638469696045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4.4179916381835938</v>
      </c>
      <c r="AH26" s="509"/>
      <c r="AI26" s="509"/>
      <c r="AJ26" s="509"/>
      <c r="AK26" s="509"/>
      <c r="AL26" s="509">
        <v>0.25672949409484863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12.977999687194824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73.123184204101563</v>
      </c>
      <c r="F27" s="513"/>
      <c r="G27" s="513"/>
      <c r="H27" s="513"/>
      <c r="I27" s="513">
        <v>53.947307586669922</v>
      </c>
      <c r="J27" s="513"/>
      <c r="K27" s="508">
        <v>112.2255859375</v>
      </c>
      <c r="L27" s="508"/>
      <c r="M27" s="508"/>
      <c r="N27" s="508">
        <v>104.46792602539062</v>
      </c>
      <c r="O27" s="508"/>
      <c r="P27" s="508"/>
      <c r="Q27" s="508"/>
      <c r="R27" s="508"/>
      <c r="S27" s="508">
        <v>7.757659912109375</v>
      </c>
      <c r="T27" s="508"/>
      <c r="U27" s="508"/>
      <c r="V27" s="508">
        <v>2.5788109302520752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4.8335075378417969</v>
      </c>
      <c r="AH27" s="509"/>
      <c r="AI27" s="509"/>
      <c r="AJ27" s="509"/>
      <c r="AK27" s="509"/>
      <c r="AL27" s="509">
        <v>0.28087512302398682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14.725997924804687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73.449501037597656</v>
      </c>
      <c r="F28" s="513"/>
      <c r="G28" s="513"/>
      <c r="H28" s="513"/>
      <c r="I28" s="513">
        <v>51.110252380371094</v>
      </c>
      <c r="J28" s="513"/>
      <c r="K28" s="508">
        <v>86.78778076171875</v>
      </c>
      <c r="L28" s="508"/>
      <c r="M28" s="508"/>
      <c r="N28" s="508">
        <v>79.695297241210938</v>
      </c>
      <c r="O28" s="508"/>
      <c r="P28" s="508"/>
      <c r="Q28" s="508"/>
      <c r="R28" s="508"/>
      <c r="S28" s="508">
        <v>7.0924835205078125</v>
      </c>
      <c r="T28" s="508"/>
      <c r="U28" s="508"/>
      <c r="V28" s="508">
        <v>2.3082332611083984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4.8599929809570313</v>
      </c>
      <c r="AH28" s="509"/>
      <c r="AI28" s="509"/>
      <c r="AJ28" s="509"/>
      <c r="AK28" s="509"/>
      <c r="AL28" s="509">
        <v>0.28241419212341312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13.128998756408691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76.159469604492188</v>
      </c>
      <c r="F29" s="513"/>
      <c r="G29" s="513"/>
      <c r="H29" s="513"/>
      <c r="I29" s="513">
        <v>48.460567474365234</v>
      </c>
      <c r="J29" s="513"/>
      <c r="K29" s="508">
        <v>81.121795654296875</v>
      </c>
      <c r="L29" s="508"/>
      <c r="M29" s="508"/>
      <c r="N29" s="508">
        <v>74.323974609375</v>
      </c>
      <c r="O29" s="508"/>
      <c r="P29" s="508"/>
      <c r="Q29" s="508"/>
      <c r="R29" s="508"/>
      <c r="S29" s="508">
        <v>6.797821044921875</v>
      </c>
      <c r="T29" s="508"/>
      <c r="U29" s="508"/>
      <c r="V29" s="508">
        <v>2.5827646255493164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4.8349971771240234</v>
      </c>
      <c r="AH29" s="509"/>
      <c r="AI29" s="509"/>
      <c r="AJ29" s="509"/>
      <c r="AK29" s="509"/>
      <c r="AL29" s="509">
        <v>0.28096168596267701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13.803497314453125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77.030670166015625</v>
      </c>
      <c r="F30" s="513"/>
      <c r="G30" s="513"/>
      <c r="H30" s="513"/>
      <c r="I30" s="513">
        <v>48.918949127197266</v>
      </c>
      <c r="J30" s="513"/>
      <c r="K30" s="508">
        <v>86.097732543945313</v>
      </c>
      <c r="L30" s="508"/>
      <c r="M30" s="508"/>
      <c r="N30" s="508">
        <v>79.188766479492188</v>
      </c>
      <c r="O30" s="508"/>
      <c r="P30" s="508"/>
      <c r="Q30" s="508"/>
      <c r="R30" s="508"/>
      <c r="S30" s="508">
        <v>6.908966064453125</v>
      </c>
      <c r="T30" s="508"/>
      <c r="U30" s="508"/>
      <c r="V30" s="508">
        <v>2.7651181221008301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4.9500026702880859</v>
      </c>
      <c r="AH30" s="509"/>
      <c r="AI30" s="509"/>
      <c r="AJ30" s="509"/>
      <c r="AK30" s="509"/>
      <c r="AL30" s="509">
        <v>0.28764465517044069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13.078498840332031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75.938430786132812</v>
      </c>
      <c r="F31" s="513"/>
      <c r="G31" s="513"/>
      <c r="H31" s="513"/>
      <c r="I31" s="513">
        <v>48.795539855957031</v>
      </c>
      <c r="J31" s="513"/>
      <c r="K31" s="508">
        <v>80.608100891113281</v>
      </c>
      <c r="L31" s="508"/>
      <c r="M31" s="508"/>
      <c r="N31" s="508">
        <v>74.132614135742188</v>
      </c>
      <c r="O31" s="508"/>
      <c r="P31" s="508"/>
      <c r="Q31" s="508"/>
      <c r="R31" s="508"/>
      <c r="S31" s="508">
        <v>6.4754867553710938</v>
      </c>
      <c r="T31" s="508"/>
      <c r="U31" s="508"/>
      <c r="V31" s="508">
        <v>2.5099940299987793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4.5795059204101563</v>
      </c>
      <c r="AH31" s="509"/>
      <c r="AI31" s="509"/>
      <c r="AJ31" s="509"/>
      <c r="AK31" s="509"/>
      <c r="AL31" s="509">
        <v>0.26611508903503417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12.271498680114746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70.501876831054688</v>
      </c>
      <c r="F32" s="513"/>
      <c r="G32" s="513"/>
      <c r="H32" s="513"/>
      <c r="I32" s="513">
        <v>53.084365844726563</v>
      </c>
      <c r="J32" s="513"/>
      <c r="K32" s="508">
        <v>104.83807373046875</v>
      </c>
      <c r="L32" s="508"/>
      <c r="M32" s="508"/>
      <c r="N32" s="508">
        <v>97.169090270996094</v>
      </c>
      <c r="O32" s="508"/>
      <c r="P32" s="508"/>
      <c r="Q32" s="508"/>
      <c r="R32" s="508"/>
      <c r="S32" s="508">
        <v>7.6689834594726562</v>
      </c>
      <c r="T32" s="508"/>
      <c r="U32" s="508"/>
      <c r="V32" s="508">
        <v>2.2406134605407715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4.7744979858398437</v>
      </c>
      <c r="AH32" s="509"/>
      <c r="AI32" s="509"/>
      <c r="AJ32" s="509"/>
      <c r="AK32" s="509"/>
      <c r="AL32" s="509">
        <v>0.27744607795715331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13.620498657226562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71.082550048828125</v>
      </c>
      <c r="F33" s="513"/>
      <c r="G33" s="513"/>
      <c r="H33" s="513"/>
      <c r="I33" s="513">
        <v>52.675045013427734</v>
      </c>
      <c r="J33" s="513"/>
      <c r="K33" s="508">
        <v>107.64122772216797</v>
      </c>
      <c r="L33" s="508"/>
      <c r="M33" s="508"/>
      <c r="N33" s="508">
        <v>100.95625305175781</v>
      </c>
      <c r="O33" s="508"/>
      <c r="P33" s="508"/>
      <c r="Q33" s="508"/>
      <c r="R33" s="508"/>
      <c r="S33" s="508">
        <v>6.6849746704101562</v>
      </c>
      <c r="T33" s="508"/>
      <c r="U33" s="508"/>
      <c r="V33" s="508">
        <v>2.3411402702331543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3.9594993591308594</v>
      </c>
      <c r="AH33" s="509"/>
      <c r="AI33" s="509"/>
      <c r="AJ33" s="509"/>
      <c r="AK33" s="509"/>
      <c r="AL33" s="509">
        <v>0.23008650775909426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14.597499847412109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72.243263244628906</v>
      </c>
      <c r="F34" s="513"/>
      <c r="G34" s="513"/>
      <c r="H34" s="513"/>
      <c r="I34" s="513">
        <v>54.033977508544922</v>
      </c>
      <c r="J34" s="513"/>
      <c r="K34" s="508">
        <v>106.79647064208984</v>
      </c>
      <c r="L34" s="508"/>
      <c r="M34" s="508"/>
      <c r="N34" s="508">
        <v>99.435447692871094</v>
      </c>
      <c r="O34" s="508"/>
      <c r="P34" s="508"/>
      <c r="Q34" s="508"/>
      <c r="R34" s="508"/>
      <c r="S34" s="508">
        <v>7.36102294921875</v>
      </c>
      <c r="T34" s="508"/>
      <c r="U34" s="508"/>
      <c r="V34" s="508">
        <v>2.3502023220062256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4.7224998474121094</v>
      </c>
      <c r="AH34" s="509"/>
      <c r="AI34" s="509"/>
      <c r="AJ34" s="509"/>
      <c r="AK34" s="509"/>
      <c r="AL34" s="509">
        <v>0.27442446613311766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14.102998733520508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77.236900329589844</v>
      </c>
      <c r="F35" s="513"/>
      <c r="G35" s="513"/>
      <c r="H35" s="513"/>
      <c r="I35" s="513">
        <v>51.801242828369141</v>
      </c>
      <c r="J35" s="513"/>
      <c r="K35" s="508">
        <v>91.323577880859375</v>
      </c>
      <c r="L35" s="508"/>
      <c r="M35" s="508"/>
      <c r="N35" s="508">
        <v>84.300254821777344</v>
      </c>
      <c r="O35" s="508"/>
      <c r="P35" s="508"/>
      <c r="Q35" s="508"/>
      <c r="R35" s="508"/>
      <c r="S35" s="508">
        <v>7.0233230590820313</v>
      </c>
      <c r="T35" s="508"/>
      <c r="U35" s="508"/>
      <c r="V35" s="508">
        <v>2.6911478042602539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4.8274955749511719</v>
      </c>
      <c r="AH35" s="509"/>
      <c r="AI35" s="509"/>
      <c r="AJ35" s="509"/>
      <c r="AK35" s="509"/>
      <c r="AL35" s="509">
        <v>0.28052576786041261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12.54649829864502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90.258903503417969</v>
      </c>
      <c r="F36" s="513"/>
      <c r="G36" s="513"/>
      <c r="H36" s="513"/>
      <c r="I36" s="513">
        <v>49.358226776123047</v>
      </c>
      <c r="J36" s="513"/>
      <c r="K36" s="508">
        <v>62.567794799804688</v>
      </c>
      <c r="L36" s="508"/>
      <c r="M36" s="508"/>
      <c r="N36" s="508">
        <v>56.405593872070313</v>
      </c>
      <c r="O36" s="508"/>
      <c r="P36" s="508"/>
      <c r="Q36" s="508"/>
      <c r="R36" s="508"/>
      <c r="S36" s="508">
        <v>6.162200927734375</v>
      </c>
      <c r="T36" s="508"/>
      <c r="U36" s="508"/>
      <c r="V36" s="508">
        <v>2.869865894317627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4.5354957580566406</v>
      </c>
      <c r="AH36" s="509"/>
      <c r="AI36" s="509"/>
      <c r="AJ36" s="509"/>
      <c r="AK36" s="509"/>
      <c r="AL36" s="509">
        <v>0.26355765850067142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12.140998840332031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84.845344543457031</v>
      </c>
      <c r="F37" s="513"/>
      <c r="G37" s="513"/>
      <c r="H37" s="513"/>
      <c r="I37" s="513">
        <v>47.560523986816406</v>
      </c>
      <c r="J37" s="513"/>
      <c r="K37" s="508">
        <v>61.564460754394531</v>
      </c>
      <c r="L37" s="508"/>
      <c r="M37" s="508"/>
      <c r="N37" s="508">
        <v>54.805011749267578</v>
      </c>
      <c r="O37" s="508"/>
      <c r="P37" s="508"/>
      <c r="Q37" s="508"/>
      <c r="R37" s="508"/>
      <c r="S37" s="508">
        <v>6.7594490051269531</v>
      </c>
      <c r="T37" s="508"/>
      <c r="U37" s="508"/>
      <c r="V37" s="508">
        <v>2.6222374439239502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5.1440048217773438</v>
      </c>
      <c r="AH37" s="509"/>
      <c r="AI37" s="509"/>
      <c r="AJ37" s="509"/>
      <c r="AK37" s="509"/>
      <c r="AL37" s="509">
        <v>0.29891812019348146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13.509498596191406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94.519355773925781</v>
      </c>
      <c r="F38" s="513"/>
      <c r="G38" s="513"/>
      <c r="H38" s="513"/>
      <c r="I38" s="513">
        <v>52.643447875976563</v>
      </c>
      <c r="J38" s="513"/>
      <c r="K38" s="508">
        <v>77.874732971191406</v>
      </c>
      <c r="L38" s="508"/>
      <c r="M38" s="508"/>
      <c r="N38" s="508">
        <v>70.682380676269531</v>
      </c>
      <c r="O38" s="508"/>
      <c r="P38" s="508"/>
      <c r="Q38" s="508"/>
      <c r="R38" s="508"/>
      <c r="S38" s="508">
        <v>7.192352294921875</v>
      </c>
      <c r="T38" s="508"/>
      <c r="U38" s="508"/>
      <c r="V38" s="508">
        <v>3.6495451927185059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5.4135017395019531</v>
      </c>
      <c r="AH38" s="509"/>
      <c r="AI38" s="509"/>
      <c r="AJ38" s="509"/>
      <c r="AK38" s="509"/>
      <c r="AL38" s="509">
        <v>0.31457858608245853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12.954998970031738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95.3260498046875</v>
      </c>
      <c r="F39" s="513"/>
      <c r="G39" s="513"/>
      <c r="H39" s="513"/>
      <c r="I39" s="513">
        <v>55.008796691894531</v>
      </c>
      <c r="J39" s="513"/>
      <c r="K39" s="508">
        <v>92.679512023925781</v>
      </c>
      <c r="L39" s="508"/>
      <c r="M39" s="508"/>
      <c r="N39" s="508">
        <v>85.698432922363281</v>
      </c>
      <c r="O39" s="508"/>
      <c r="P39" s="508"/>
      <c r="Q39" s="508"/>
      <c r="R39" s="508"/>
      <c r="S39" s="508">
        <v>6.9810791015625</v>
      </c>
      <c r="T39" s="508"/>
      <c r="U39" s="508"/>
      <c r="V39" s="508">
        <v>4.1324248313903809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5.0410003662109375</v>
      </c>
      <c r="AH39" s="509"/>
      <c r="AI39" s="509"/>
      <c r="AJ39" s="509"/>
      <c r="AK39" s="509"/>
      <c r="AL39" s="509">
        <v>0.29293253128051761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11.793998718261719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96.47308349609375</v>
      </c>
      <c r="F40" s="513"/>
      <c r="G40" s="513"/>
      <c r="H40" s="513"/>
      <c r="I40" s="513">
        <v>55.095726013183594</v>
      </c>
      <c r="J40" s="513"/>
      <c r="K40" s="508">
        <v>93.767318725585938</v>
      </c>
      <c r="L40" s="508"/>
      <c r="M40" s="508"/>
      <c r="N40" s="508">
        <v>85.101341247558594</v>
      </c>
      <c r="O40" s="508"/>
      <c r="P40" s="508"/>
      <c r="Q40" s="508"/>
      <c r="R40" s="508"/>
      <c r="S40" s="508">
        <v>8.6659774780273437</v>
      </c>
      <c r="T40" s="508"/>
      <c r="U40" s="508"/>
      <c r="V40" s="508">
        <v>4.3698697090148926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6.69549560546875</v>
      </c>
      <c r="AH40" s="509"/>
      <c r="AI40" s="509"/>
      <c r="AJ40" s="509"/>
      <c r="AK40" s="509"/>
      <c r="AL40" s="509">
        <v>0.38907524963378909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13.783498764038086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97.178909301757813</v>
      </c>
      <c r="F41" s="513"/>
      <c r="G41" s="513"/>
      <c r="H41" s="513"/>
      <c r="I41" s="513">
        <v>55.485359191894531</v>
      </c>
      <c r="J41" s="513"/>
      <c r="K41" s="508">
        <v>93.890914916992188</v>
      </c>
      <c r="L41" s="508"/>
      <c r="M41" s="508"/>
      <c r="N41" s="508">
        <v>86.234222412109375</v>
      </c>
      <c r="O41" s="508"/>
      <c r="P41" s="508"/>
      <c r="Q41" s="508"/>
      <c r="R41" s="508"/>
      <c r="S41" s="508">
        <v>7.6566925048828125</v>
      </c>
      <c r="T41" s="508"/>
      <c r="U41" s="508"/>
      <c r="V41" s="508">
        <v>4.3522624969482422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5.8134956359863281</v>
      </c>
      <c r="AH41" s="509"/>
      <c r="AI41" s="509"/>
      <c r="AJ41" s="509"/>
      <c r="AK41" s="509"/>
      <c r="AL41" s="509">
        <v>0.33782223140716555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12.827998161315918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96.336181640625</v>
      </c>
      <c r="F42" s="513"/>
      <c r="G42" s="513"/>
      <c r="H42" s="513"/>
      <c r="I42" s="513">
        <v>55.031543731689453</v>
      </c>
      <c r="J42" s="513"/>
      <c r="K42" s="508">
        <v>93.199928283691406</v>
      </c>
      <c r="L42" s="508"/>
      <c r="M42" s="508"/>
      <c r="N42" s="508">
        <v>86.121414184570313</v>
      </c>
      <c r="O42" s="508"/>
      <c r="P42" s="508"/>
      <c r="Q42" s="508"/>
      <c r="R42" s="508"/>
      <c r="S42" s="508">
        <v>7.0785140991210938</v>
      </c>
      <c r="T42" s="508"/>
      <c r="U42" s="508"/>
      <c r="V42" s="508">
        <v>4.2514324188232422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5.2575035095214844</v>
      </c>
      <c r="AH42" s="509"/>
      <c r="AI42" s="509"/>
      <c r="AJ42" s="509"/>
      <c r="AK42" s="509"/>
      <c r="AL42" s="509">
        <v>0.30551352893829348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11.415997505187988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95.826942443847656</v>
      </c>
      <c r="F43" s="513"/>
      <c r="G43" s="513"/>
      <c r="H43" s="513"/>
      <c r="I43" s="513">
        <v>54.939018249511719</v>
      </c>
      <c r="J43" s="513"/>
      <c r="K43" s="508">
        <v>92.971641540527344</v>
      </c>
      <c r="L43" s="508"/>
      <c r="M43" s="508"/>
      <c r="N43" s="508">
        <v>86.524581909179688</v>
      </c>
      <c r="O43" s="508"/>
      <c r="P43" s="508"/>
      <c r="Q43" s="508"/>
      <c r="R43" s="508"/>
      <c r="S43" s="508">
        <v>6.4470596313476562</v>
      </c>
      <c r="T43" s="508"/>
      <c r="U43" s="508"/>
      <c r="V43" s="508">
        <v>4.1675577163696289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4.6015052795410156</v>
      </c>
      <c r="AH43" s="509"/>
      <c r="AI43" s="509"/>
      <c r="AJ43" s="509"/>
      <c r="AK43" s="509"/>
      <c r="AL43" s="509">
        <v>0.26739347179412842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11.33549976348877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95.666175842285156</v>
      </c>
      <c r="F44" s="513"/>
      <c r="G44" s="513"/>
      <c r="H44" s="513"/>
      <c r="I44" s="513">
        <v>54.717403411865234</v>
      </c>
      <c r="J44" s="513"/>
      <c r="K44" s="508">
        <v>93.739654541015625</v>
      </c>
      <c r="L44" s="508"/>
      <c r="M44" s="508"/>
      <c r="N44" s="508">
        <v>86.214530944824219</v>
      </c>
      <c r="O44" s="508"/>
      <c r="P44" s="508"/>
      <c r="Q44" s="508"/>
      <c r="R44" s="508"/>
      <c r="S44" s="508">
        <v>7.5251235961914062</v>
      </c>
      <c r="T44" s="508"/>
      <c r="U44" s="508"/>
      <c r="V44" s="508">
        <v>4.2624187469482422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5.6674995422363281</v>
      </c>
      <c r="AH44" s="509"/>
      <c r="AI44" s="509"/>
      <c r="AJ44" s="509"/>
      <c r="AK44" s="509"/>
      <c r="AL44" s="509">
        <v>0.32933839839935303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12.122499465942383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96.05841064453125</v>
      </c>
      <c r="F45" s="513"/>
      <c r="G45" s="513"/>
      <c r="H45" s="513"/>
      <c r="I45" s="513">
        <v>55.265830993652344</v>
      </c>
      <c r="J45" s="513"/>
      <c r="K45" s="508">
        <v>92.558067321777344</v>
      </c>
      <c r="L45" s="508"/>
      <c r="M45" s="508"/>
      <c r="N45" s="508">
        <v>85.447898864746094</v>
      </c>
      <c r="O45" s="508"/>
      <c r="P45" s="508"/>
      <c r="Q45" s="508"/>
      <c r="R45" s="508"/>
      <c r="S45" s="508">
        <v>7.11016845703125</v>
      </c>
      <c r="T45" s="508"/>
      <c r="U45" s="508"/>
      <c r="V45" s="508">
        <v>4.180720329284668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5.28399658203125</v>
      </c>
      <c r="AH45" s="509"/>
      <c r="AI45" s="509"/>
      <c r="AJ45" s="509"/>
      <c r="AK45" s="509"/>
      <c r="AL45" s="509">
        <v>0.30705304138183592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12.19899845123291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95.677574157714844</v>
      </c>
      <c r="F46" s="513"/>
      <c r="G46" s="513"/>
      <c r="H46" s="513"/>
      <c r="I46" s="513">
        <v>54.414955139160156</v>
      </c>
      <c r="J46" s="513"/>
      <c r="K46" s="508">
        <v>86.816261291503906</v>
      </c>
      <c r="L46" s="508"/>
      <c r="M46" s="508"/>
      <c r="N46" s="508">
        <v>80.710746765136719</v>
      </c>
      <c r="O46" s="508"/>
      <c r="P46" s="508"/>
      <c r="Q46" s="508"/>
      <c r="R46" s="508"/>
      <c r="S46" s="508">
        <v>6.1055145263671875</v>
      </c>
      <c r="T46" s="508"/>
      <c r="U46" s="508"/>
      <c r="V46" s="508">
        <v>3.9256536960601807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4.4575004577636719</v>
      </c>
      <c r="AH46" s="509"/>
      <c r="AI46" s="509"/>
      <c r="AJ46" s="509"/>
      <c r="AK46" s="509"/>
      <c r="AL46" s="509">
        <v>0.25902535160064699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12.078999519348145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96.059829711914063</v>
      </c>
      <c r="F47" s="513"/>
      <c r="G47" s="513"/>
      <c r="H47" s="513"/>
      <c r="I47" s="513">
        <v>52.6307373046875</v>
      </c>
      <c r="J47" s="513"/>
      <c r="K47" s="508">
        <v>76.135147094726563</v>
      </c>
      <c r="L47" s="508"/>
      <c r="M47" s="508"/>
      <c r="N47" s="508">
        <v>68.395713806152344</v>
      </c>
      <c r="O47" s="508"/>
      <c r="P47" s="508"/>
      <c r="Q47" s="508"/>
      <c r="R47" s="508"/>
      <c r="S47" s="508">
        <v>7.7394332885742187</v>
      </c>
      <c r="T47" s="508"/>
      <c r="U47" s="508"/>
      <c r="V47" s="508">
        <v>3.7239832878112793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6.0920009613037109</v>
      </c>
      <c r="AH47" s="509"/>
      <c r="AI47" s="509"/>
      <c r="AJ47" s="509"/>
      <c r="AK47" s="509"/>
      <c r="AL47" s="509">
        <v>0.35400617586135863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14.201998710632324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95.906654357910156</v>
      </c>
      <c r="F48" s="513"/>
      <c r="G48" s="513"/>
      <c r="H48" s="513"/>
      <c r="I48" s="513">
        <v>54.218486785888672</v>
      </c>
      <c r="J48" s="513"/>
      <c r="K48" s="508">
        <v>87.504829406738281</v>
      </c>
      <c r="L48" s="508"/>
      <c r="M48" s="508"/>
      <c r="N48" s="508">
        <v>78.865226745605469</v>
      </c>
      <c r="O48" s="508"/>
      <c r="P48" s="508"/>
      <c r="Q48" s="508"/>
      <c r="R48" s="508"/>
      <c r="S48" s="508">
        <v>8.6396026611328125</v>
      </c>
      <c r="T48" s="508"/>
      <c r="U48" s="508"/>
      <c r="V48" s="508">
        <v>4.1279335021972656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6.0705013275146484</v>
      </c>
      <c r="AH48" s="509"/>
      <c r="AI48" s="509"/>
      <c r="AJ48" s="509"/>
      <c r="AK48" s="509"/>
      <c r="AL48" s="509">
        <v>0.35275683214187625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13.901497840881348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95.306663513183594</v>
      </c>
      <c r="F49" s="513"/>
      <c r="G49" s="513"/>
      <c r="H49" s="513"/>
      <c r="I49" s="513">
        <v>54.952461242675781</v>
      </c>
      <c r="J49" s="513"/>
      <c r="K49" s="508">
        <v>93.866981506347656</v>
      </c>
      <c r="L49" s="508"/>
      <c r="M49" s="508"/>
      <c r="N49" s="508">
        <v>85.928550720214844</v>
      </c>
      <c r="O49" s="508"/>
      <c r="P49" s="508"/>
      <c r="Q49" s="508"/>
      <c r="R49" s="508"/>
      <c r="S49" s="508">
        <v>7.9384307861328125</v>
      </c>
      <c r="T49" s="508"/>
      <c r="U49" s="508"/>
      <c r="V49" s="508">
        <v>4.2362112998962402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4.9985008239746094</v>
      </c>
      <c r="AH49" s="509"/>
      <c r="AI49" s="509"/>
      <c r="AJ49" s="509"/>
      <c r="AK49" s="509"/>
      <c r="AL49" s="509">
        <v>0.29046288288116456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11.853997230529785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95.460952758789063</v>
      </c>
      <c r="F50" s="513"/>
      <c r="G50" s="513"/>
      <c r="H50" s="513"/>
      <c r="I50" s="513">
        <v>54.120677947998047</v>
      </c>
      <c r="J50" s="513"/>
      <c r="K50" s="508">
        <v>84.765708923339844</v>
      </c>
      <c r="L50" s="508"/>
      <c r="M50" s="508"/>
      <c r="N50" s="508">
        <v>76.605674743652344</v>
      </c>
      <c r="O50" s="508"/>
      <c r="P50" s="508"/>
      <c r="Q50" s="508"/>
      <c r="R50" s="508"/>
      <c r="S50" s="508">
        <v>8.1600341796875</v>
      </c>
      <c r="T50" s="508"/>
      <c r="U50" s="508"/>
      <c r="V50" s="508">
        <v>3.9570081233978271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5.4574947357177734</v>
      </c>
      <c r="AH50" s="509"/>
      <c r="AI50" s="509"/>
      <c r="AJ50" s="509"/>
      <c r="AK50" s="509"/>
      <c r="AL50" s="509">
        <v>0.31713501909255981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12.508998870849609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70.7935791015625</v>
      </c>
      <c r="F51" s="513"/>
      <c r="G51" s="513"/>
      <c r="H51" s="513"/>
      <c r="I51" s="513">
        <v>44.168052673339844</v>
      </c>
      <c r="J51" s="513"/>
      <c r="K51" s="508">
        <v>76.50714111328125</v>
      </c>
      <c r="L51" s="508"/>
      <c r="M51" s="508"/>
      <c r="N51" s="508">
        <v>67.465599060058594</v>
      </c>
      <c r="O51" s="508"/>
      <c r="P51" s="508"/>
      <c r="Q51" s="508"/>
      <c r="R51" s="508"/>
      <c r="S51" s="508">
        <v>9.0415420532226562</v>
      </c>
      <c r="T51" s="508"/>
      <c r="U51" s="508"/>
      <c r="V51" s="508">
        <v>2.4266104698181152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6.3960018157958984</v>
      </c>
      <c r="AH51" s="509"/>
      <c r="AI51" s="509"/>
      <c r="AJ51" s="509"/>
      <c r="AK51" s="509"/>
      <c r="AL51" s="509">
        <v>0.3716716655158997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12.009499549865723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71.763450622558594</v>
      </c>
      <c r="F52" s="513"/>
      <c r="G52" s="513"/>
      <c r="H52" s="513"/>
      <c r="I52" s="513">
        <v>47.834808349609375</v>
      </c>
      <c r="J52" s="513"/>
      <c r="K52" s="508">
        <v>95.36981201171875</v>
      </c>
      <c r="L52" s="508"/>
      <c r="M52" s="508"/>
      <c r="N52" s="508">
        <v>87.0322265625</v>
      </c>
      <c r="O52" s="508"/>
      <c r="P52" s="508"/>
      <c r="Q52" s="508"/>
      <c r="R52" s="508"/>
      <c r="S52" s="508">
        <v>8.33758544921875</v>
      </c>
      <c r="T52" s="508"/>
      <c r="U52" s="508"/>
      <c r="V52" s="508">
        <v>2.6852033138275146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5.1074943542480469</v>
      </c>
      <c r="AH52" s="509"/>
      <c r="AI52" s="509"/>
      <c r="AJ52" s="509"/>
      <c r="AK52" s="509"/>
      <c r="AL52" s="509">
        <v>0.29679649692535404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12.850500106811523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84.228539784749344</v>
      </c>
      <c r="F53" s="507"/>
      <c r="G53" s="507"/>
      <c r="H53" s="507"/>
      <c r="I53" s="507">
        <v>52.046123377482083</v>
      </c>
      <c r="J53" s="507"/>
      <c r="K53" s="501">
        <v>2710.2550735473642</v>
      </c>
      <c r="L53" s="501"/>
      <c r="M53" s="501"/>
      <c r="N53" s="501">
        <v>2489.7153282165541</v>
      </c>
      <c r="O53" s="501"/>
      <c r="P53" s="501"/>
      <c r="Q53" s="501"/>
      <c r="R53" s="501"/>
      <c r="S53" s="501">
        <v>220.53974533081055</v>
      </c>
      <c r="T53" s="501"/>
      <c r="U53" s="501"/>
      <c r="V53" s="501">
        <v>97.027023315429687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152.8896484375</v>
      </c>
      <c r="AH53" s="501"/>
      <c r="AI53" s="501"/>
      <c r="AJ53" s="501"/>
      <c r="AK53" s="501">
        <v>8.8844174707031254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387.14988183602691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165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10298.58984375</v>
      </c>
      <c r="G59" s="484"/>
      <c r="H59" s="484"/>
      <c r="I59" s="484"/>
      <c r="J59" s="484"/>
      <c r="K59" s="484"/>
      <c r="L59" s="484">
        <v>9480.41015625</v>
      </c>
      <c r="M59" s="484"/>
      <c r="N59" s="484"/>
      <c r="O59" s="484"/>
      <c r="P59" s="484"/>
      <c r="Q59" s="484">
        <v>241.80340576171875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6422.3359375</v>
      </c>
      <c r="AE59" s="484"/>
      <c r="AF59" s="484"/>
      <c r="AG59" s="484"/>
      <c r="AH59" s="484"/>
      <c r="AI59" s="484">
        <v>5966.51904296875</v>
      </c>
      <c r="AJ59" s="484"/>
      <c r="AK59" s="484"/>
      <c r="AL59" s="484"/>
      <c r="AM59" s="484">
        <v>455.81689453125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45282.291666666664</v>
      </c>
      <c r="BA59" s="483"/>
      <c r="BB59" s="483"/>
      <c r="BC59" s="483"/>
      <c r="BD59" s="483"/>
      <c r="BE59" s="483"/>
      <c r="BF59" s="483"/>
      <c r="BG59" s="483"/>
      <c r="BH59" s="484">
        <v>2053.0344002842903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7588.33544921875</v>
      </c>
      <c r="G60" s="484"/>
      <c r="H60" s="484"/>
      <c r="I60" s="484"/>
      <c r="J60" s="484"/>
      <c r="K60" s="484"/>
      <c r="L60" s="484">
        <v>6990.69482421875</v>
      </c>
      <c r="M60" s="484"/>
      <c r="N60" s="484"/>
      <c r="O60" s="484"/>
      <c r="P60" s="484"/>
      <c r="Q60" s="484">
        <v>144.77638244628906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5155.41748046875</v>
      </c>
      <c r="AE60" s="484"/>
      <c r="AF60" s="484"/>
      <c r="AG60" s="484"/>
      <c r="AH60" s="484"/>
      <c r="AI60" s="484">
        <v>4852.490234375</v>
      </c>
      <c r="AJ60" s="484"/>
      <c r="AK60" s="484"/>
      <c r="AL60" s="484"/>
      <c r="AM60" s="484">
        <v>302.92724609375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45252.291666666664</v>
      </c>
      <c r="BA60" s="483"/>
      <c r="BB60" s="483"/>
      <c r="BC60" s="483"/>
      <c r="BD60" s="483"/>
      <c r="BE60" s="483"/>
      <c r="BF60" s="483"/>
      <c r="BG60" s="483"/>
      <c r="BH60" s="484">
        <v>1665.8845184482634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2710.25439453125</v>
      </c>
      <c r="G61" s="484"/>
      <c r="H61" s="484"/>
      <c r="I61" s="484"/>
      <c r="J61" s="484"/>
      <c r="K61" s="484"/>
      <c r="L61" s="484">
        <v>2489.71533203125</v>
      </c>
      <c r="M61" s="484"/>
      <c r="N61" s="484"/>
      <c r="O61" s="484"/>
      <c r="P61" s="484"/>
      <c r="Q61" s="484">
        <v>97.027023315429687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152.8896484375</v>
      </c>
      <c r="AN61" s="484"/>
      <c r="AO61" s="484"/>
      <c r="AP61" s="484"/>
      <c r="AQ61" s="484"/>
      <c r="AR61" s="484"/>
      <c r="AS61" s="484">
        <v>8.8844174707031254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387.14988183602691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97.027023315429687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96.217931295898438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8.8844174707031254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87.333513825195311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152.8896484375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387.14988183602691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0.80909201953124998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28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250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46613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251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250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242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85.892066955566406</v>
      </c>
      <c r="F24" s="553"/>
      <c r="G24" s="553"/>
      <c r="H24" s="553"/>
      <c r="I24" s="553">
        <v>48.731407165527344</v>
      </c>
      <c r="J24" s="553"/>
      <c r="K24" s="508">
        <v>117.13268280029297</v>
      </c>
      <c r="L24" s="508"/>
      <c r="M24" s="508"/>
      <c r="N24" s="508">
        <v>116.37355804443359</v>
      </c>
      <c r="O24" s="508"/>
      <c r="P24" s="508"/>
      <c r="Q24" s="508"/>
      <c r="R24" s="508"/>
      <c r="S24" s="508"/>
      <c r="T24" s="3">
        <v>0.759124755859375</v>
      </c>
      <c r="U24" s="508">
        <v>4.363257884979248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12.914750099182129</v>
      </c>
      <c r="AF24" s="551"/>
      <c r="AG24" s="551"/>
      <c r="AH24" s="551">
        <v>12.914750099182129</v>
      </c>
      <c r="AI24" s="551"/>
      <c r="AJ24" s="551"/>
      <c r="AK24" s="5">
        <v>0.75047612826347354</v>
      </c>
      <c r="AL24" s="508">
        <v>24</v>
      </c>
      <c r="AM24" s="508"/>
      <c r="AN24" s="508"/>
      <c r="AO24" s="508"/>
      <c r="AP24" s="551">
        <v>33.009998321533203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77.354591369628906</v>
      </c>
      <c r="F25" s="553"/>
      <c r="G25" s="553"/>
      <c r="H25" s="553"/>
      <c r="I25" s="553">
        <v>47.971096038818359</v>
      </c>
      <c r="J25" s="553"/>
      <c r="K25" s="508">
        <v>139.32192993164062</v>
      </c>
      <c r="L25" s="508"/>
      <c r="M25" s="508"/>
      <c r="N25" s="508">
        <v>138.71127319335937</v>
      </c>
      <c r="O25" s="508"/>
      <c r="P25" s="508"/>
      <c r="Q25" s="508"/>
      <c r="R25" s="508"/>
      <c r="S25" s="508"/>
      <c r="T25" s="3">
        <v>0.61065673828125</v>
      </c>
      <c r="U25" s="508">
        <v>4.1040139198303223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13.398500442504883</v>
      </c>
      <c r="AF25" s="551"/>
      <c r="AG25" s="551"/>
      <c r="AH25" s="551">
        <v>13.398500442504883</v>
      </c>
      <c r="AI25" s="551"/>
      <c r="AJ25" s="551"/>
      <c r="AK25" s="5">
        <v>0.77858686071395877</v>
      </c>
      <c r="AL25" s="508">
        <v>24</v>
      </c>
      <c r="AM25" s="508"/>
      <c r="AN25" s="508"/>
      <c r="AO25" s="508"/>
      <c r="AP25" s="551">
        <v>34.153499603271484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69.819023132324219</v>
      </c>
      <c r="F26" s="553"/>
      <c r="G26" s="553"/>
      <c r="H26" s="553"/>
      <c r="I26" s="553">
        <v>47.454441070556641</v>
      </c>
      <c r="J26" s="553"/>
      <c r="K26" s="508">
        <v>162.93096923828125</v>
      </c>
      <c r="L26" s="508"/>
      <c r="M26" s="508"/>
      <c r="N26" s="508">
        <v>162.27438354492187</v>
      </c>
      <c r="O26" s="508"/>
      <c r="P26" s="508"/>
      <c r="Q26" s="508"/>
      <c r="R26" s="508"/>
      <c r="S26" s="508"/>
      <c r="T26" s="3">
        <v>0.656585693359375</v>
      </c>
      <c r="U26" s="508">
        <v>3.6540658473968506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11.188750267028809</v>
      </c>
      <c r="AF26" s="551"/>
      <c r="AG26" s="551"/>
      <c r="AH26" s="551">
        <v>11.188750267028809</v>
      </c>
      <c r="AI26" s="551"/>
      <c r="AJ26" s="551"/>
      <c r="AK26" s="5">
        <v>0.65017827801704409</v>
      </c>
      <c r="AL26" s="508">
        <v>24</v>
      </c>
      <c r="AM26" s="508"/>
      <c r="AN26" s="508"/>
      <c r="AO26" s="508"/>
      <c r="AP26" s="551">
        <v>29.923999786376953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73.169021606445313</v>
      </c>
      <c r="F27" s="553"/>
      <c r="G27" s="553"/>
      <c r="H27" s="553"/>
      <c r="I27" s="553">
        <v>47.6014404296875</v>
      </c>
      <c r="J27" s="553"/>
      <c r="K27" s="508">
        <v>155.21392822265625</v>
      </c>
      <c r="L27" s="508"/>
      <c r="M27" s="508"/>
      <c r="N27" s="508">
        <v>154.57518005371094</v>
      </c>
      <c r="O27" s="508"/>
      <c r="P27" s="508"/>
      <c r="Q27" s="508"/>
      <c r="R27" s="508"/>
      <c r="S27" s="508"/>
      <c r="T27" s="3">
        <v>0.6387481689453125</v>
      </c>
      <c r="U27" s="508">
        <v>3.9787075519561768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13.175999641418457</v>
      </c>
      <c r="AF27" s="551"/>
      <c r="AG27" s="551"/>
      <c r="AH27" s="551">
        <v>13.175999641418457</v>
      </c>
      <c r="AI27" s="551"/>
      <c r="AJ27" s="551"/>
      <c r="AK27" s="5">
        <v>0.76565733916282652</v>
      </c>
      <c r="AL27" s="508">
        <v>24</v>
      </c>
      <c r="AM27" s="508"/>
      <c r="AN27" s="508"/>
      <c r="AO27" s="508"/>
      <c r="AP27" s="551">
        <v>37.109500885009766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77.00146484375</v>
      </c>
      <c r="F28" s="553"/>
      <c r="G28" s="553"/>
      <c r="H28" s="553"/>
      <c r="I28" s="553">
        <v>47.668022155761719</v>
      </c>
      <c r="J28" s="553"/>
      <c r="K28" s="508">
        <v>139.2880859375</v>
      </c>
      <c r="L28" s="508"/>
      <c r="M28" s="508"/>
      <c r="N28" s="508">
        <v>138.49247741699219</v>
      </c>
      <c r="O28" s="508"/>
      <c r="P28" s="508"/>
      <c r="Q28" s="508"/>
      <c r="R28" s="508"/>
      <c r="S28" s="508"/>
      <c r="T28" s="3">
        <v>0.7956085205078125</v>
      </c>
      <c r="U28" s="508">
        <v>4.0956640243530273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16.107500076293945</v>
      </c>
      <c r="AF28" s="551"/>
      <c r="AG28" s="551"/>
      <c r="AH28" s="551">
        <v>16.107500076293945</v>
      </c>
      <c r="AI28" s="551"/>
      <c r="AJ28" s="551"/>
      <c r="AK28" s="5">
        <v>0.93600682943344116</v>
      </c>
      <c r="AL28" s="508">
        <v>24</v>
      </c>
      <c r="AM28" s="508"/>
      <c r="AN28" s="508"/>
      <c r="AO28" s="508"/>
      <c r="AP28" s="551">
        <v>41.856498718261719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77.269660949707031</v>
      </c>
      <c r="F29" s="553"/>
      <c r="G29" s="553"/>
      <c r="H29" s="553"/>
      <c r="I29" s="553">
        <v>46.873912811279297</v>
      </c>
      <c r="J29" s="553"/>
      <c r="K29" s="508">
        <v>134.08920288085937</v>
      </c>
      <c r="L29" s="508"/>
      <c r="M29" s="508"/>
      <c r="N29" s="508">
        <v>133.33245849609375</v>
      </c>
      <c r="O29" s="508"/>
      <c r="P29" s="508"/>
      <c r="Q29" s="508"/>
      <c r="R29" s="508"/>
      <c r="S29" s="508"/>
      <c r="T29" s="3">
        <v>0.756744384765625</v>
      </c>
      <c r="U29" s="508">
        <v>4.0852980613708496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14.329250335693359</v>
      </c>
      <c r="AF29" s="551"/>
      <c r="AG29" s="551"/>
      <c r="AH29" s="551">
        <v>14.329250335693359</v>
      </c>
      <c r="AI29" s="551"/>
      <c r="AJ29" s="551"/>
      <c r="AK29" s="5">
        <v>0.83267273700714117</v>
      </c>
      <c r="AL29" s="508">
        <v>24</v>
      </c>
      <c r="AM29" s="508"/>
      <c r="AN29" s="508"/>
      <c r="AO29" s="508"/>
      <c r="AP29" s="551">
        <v>35.845500946044922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80.996559143066406</v>
      </c>
      <c r="F30" s="553"/>
      <c r="G30" s="553"/>
      <c r="H30" s="553"/>
      <c r="I30" s="553">
        <v>47.607498168945313</v>
      </c>
      <c r="J30" s="553"/>
      <c r="K30" s="508">
        <v>127.53025817871094</v>
      </c>
      <c r="L30" s="508"/>
      <c r="M30" s="508"/>
      <c r="N30" s="508">
        <v>126.64371490478516</v>
      </c>
      <c r="O30" s="508"/>
      <c r="P30" s="508"/>
      <c r="Q30" s="508"/>
      <c r="R30" s="508"/>
      <c r="S30" s="508"/>
      <c r="T30" s="3">
        <v>0.88654327392578125</v>
      </c>
      <c r="U30" s="508">
        <v>4.2680816650390625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13.675999641418457</v>
      </c>
      <c r="AF30" s="551"/>
      <c r="AG30" s="551"/>
      <c r="AH30" s="551">
        <v>13.675999641418457</v>
      </c>
      <c r="AI30" s="551"/>
      <c r="AJ30" s="551"/>
      <c r="AK30" s="5">
        <v>0.79471233916282658</v>
      </c>
      <c r="AL30" s="508">
        <v>24</v>
      </c>
      <c r="AM30" s="508"/>
      <c r="AN30" s="508"/>
      <c r="AO30" s="508"/>
      <c r="AP30" s="551">
        <v>35.136001586914063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80.8602294921875</v>
      </c>
      <c r="F31" s="553"/>
      <c r="G31" s="553"/>
      <c r="H31" s="553"/>
      <c r="I31" s="553">
        <v>48.335193634033203</v>
      </c>
      <c r="J31" s="553"/>
      <c r="K31" s="508">
        <v>130.13716125488281</v>
      </c>
      <c r="L31" s="508"/>
      <c r="M31" s="508"/>
      <c r="N31" s="508">
        <v>129.25093078613281</v>
      </c>
      <c r="O31" s="508"/>
      <c r="P31" s="508"/>
      <c r="Q31" s="508"/>
      <c r="R31" s="508"/>
      <c r="S31" s="508"/>
      <c r="T31" s="3">
        <v>0.88623046875</v>
      </c>
      <c r="U31" s="508">
        <v>4.2428927421569824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12.388750076293945</v>
      </c>
      <c r="AF31" s="551"/>
      <c r="AG31" s="551"/>
      <c r="AH31" s="551">
        <v>12.388750076293945</v>
      </c>
      <c r="AI31" s="551"/>
      <c r="AJ31" s="551"/>
      <c r="AK31" s="5">
        <v>0.71991026693344118</v>
      </c>
      <c r="AL31" s="508">
        <v>24</v>
      </c>
      <c r="AM31" s="508"/>
      <c r="AN31" s="508"/>
      <c r="AO31" s="508"/>
      <c r="AP31" s="551">
        <v>32.70050048828125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77.617935180664062</v>
      </c>
      <c r="F32" s="553"/>
      <c r="G32" s="553"/>
      <c r="H32" s="553"/>
      <c r="I32" s="553">
        <v>47.047420501708984</v>
      </c>
      <c r="J32" s="553"/>
      <c r="K32" s="508">
        <v>126.48443603515625</v>
      </c>
      <c r="L32" s="508"/>
      <c r="M32" s="508"/>
      <c r="N32" s="508">
        <v>125.85361480712891</v>
      </c>
      <c r="O32" s="508"/>
      <c r="P32" s="508"/>
      <c r="Q32" s="508"/>
      <c r="R32" s="508"/>
      <c r="S32" s="508"/>
      <c r="T32" s="3">
        <v>0.63082122802734375</v>
      </c>
      <c r="U32" s="508">
        <v>3.875828742980957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12.24524974822998</v>
      </c>
      <c r="AF32" s="551"/>
      <c r="AG32" s="551"/>
      <c r="AH32" s="551">
        <v>12.24524974822998</v>
      </c>
      <c r="AI32" s="551"/>
      <c r="AJ32" s="551"/>
      <c r="AK32" s="5">
        <v>0.71157146286964423</v>
      </c>
      <c r="AL32" s="508">
        <v>24</v>
      </c>
      <c r="AM32" s="508"/>
      <c r="AN32" s="508"/>
      <c r="AO32" s="508"/>
      <c r="AP32" s="551">
        <v>34.558498382568359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72.687774658203125</v>
      </c>
      <c r="F33" s="553"/>
      <c r="G33" s="553"/>
      <c r="H33" s="553"/>
      <c r="I33" s="553">
        <v>47.396083831787109</v>
      </c>
      <c r="J33" s="553"/>
      <c r="K33" s="508">
        <v>150.33950805664062</v>
      </c>
      <c r="L33" s="508"/>
      <c r="M33" s="508"/>
      <c r="N33" s="508">
        <v>149.99124145507812</v>
      </c>
      <c r="O33" s="508"/>
      <c r="P33" s="508"/>
      <c r="Q33" s="508"/>
      <c r="R33" s="508"/>
      <c r="S33" s="508"/>
      <c r="T33" s="3">
        <v>0.3482666015625</v>
      </c>
      <c r="U33" s="508">
        <v>3.8121638298034668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11.380249977111816</v>
      </c>
      <c r="AF33" s="551"/>
      <c r="AG33" s="551"/>
      <c r="AH33" s="551">
        <v>11.380249977111816</v>
      </c>
      <c r="AI33" s="551"/>
      <c r="AJ33" s="551"/>
      <c r="AK33" s="5">
        <v>0.66130632616996765</v>
      </c>
      <c r="AL33" s="508">
        <v>24</v>
      </c>
      <c r="AM33" s="508"/>
      <c r="AN33" s="508"/>
      <c r="AO33" s="508"/>
      <c r="AP33" s="551">
        <v>31.926000595092773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74.305305480957031</v>
      </c>
      <c r="F34" s="553"/>
      <c r="G34" s="553"/>
      <c r="H34" s="553"/>
      <c r="I34" s="553">
        <v>47.3876953125</v>
      </c>
      <c r="J34" s="553"/>
      <c r="K34" s="508">
        <v>150.4832763671875</v>
      </c>
      <c r="L34" s="508"/>
      <c r="M34" s="508"/>
      <c r="N34" s="508">
        <v>149.95869445800781</v>
      </c>
      <c r="O34" s="508"/>
      <c r="P34" s="508"/>
      <c r="Q34" s="508"/>
      <c r="R34" s="508"/>
      <c r="S34" s="508"/>
      <c r="T34" s="3">
        <v>0.5245819091796875</v>
      </c>
      <c r="U34" s="508">
        <v>4.0608096122741699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13.743749618530273</v>
      </c>
      <c r="AF34" s="551"/>
      <c r="AG34" s="551"/>
      <c r="AH34" s="551">
        <v>13.743749618530273</v>
      </c>
      <c r="AI34" s="551"/>
      <c r="AJ34" s="551"/>
      <c r="AK34" s="5">
        <v>0.79864929033279419</v>
      </c>
      <c r="AL34" s="508">
        <v>24</v>
      </c>
      <c r="AM34" s="508"/>
      <c r="AN34" s="508"/>
      <c r="AO34" s="508"/>
      <c r="AP34" s="551">
        <v>37.819499969482422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75.277915954589844</v>
      </c>
      <c r="F35" s="553"/>
      <c r="G35" s="553"/>
      <c r="H35" s="553"/>
      <c r="I35" s="553">
        <v>46.954559326171875</v>
      </c>
      <c r="J35" s="553"/>
      <c r="K35" s="508">
        <v>138.44789123535156</v>
      </c>
      <c r="L35" s="508"/>
      <c r="M35" s="508"/>
      <c r="N35" s="508">
        <v>137.8873291015625</v>
      </c>
      <c r="O35" s="508"/>
      <c r="P35" s="508"/>
      <c r="Q35" s="508"/>
      <c r="R35" s="508"/>
      <c r="S35" s="508"/>
      <c r="T35" s="3">
        <v>0.5605621337890625</v>
      </c>
      <c r="U35" s="508">
        <v>3.9307327270507812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15.535749435424805</v>
      </c>
      <c r="AF35" s="551"/>
      <c r="AG35" s="551"/>
      <c r="AH35" s="551">
        <v>15.535749435424805</v>
      </c>
      <c r="AI35" s="551"/>
      <c r="AJ35" s="551"/>
      <c r="AK35" s="5">
        <v>0.90278239969253538</v>
      </c>
      <c r="AL35" s="508">
        <v>24</v>
      </c>
      <c r="AM35" s="508"/>
      <c r="AN35" s="508"/>
      <c r="AO35" s="508"/>
      <c r="AP35" s="551">
        <v>39.514999389648438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89.04046630859375</v>
      </c>
      <c r="F36" s="553"/>
      <c r="G36" s="553"/>
      <c r="H36" s="553"/>
      <c r="I36" s="553">
        <v>48.531826019287109</v>
      </c>
      <c r="J36" s="553"/>
      <c r="K36" s="508">
        <v>112.58736419677734</v>
      </c>
      <c r="L36" s="508"/>
      <c r="M36" s="508"/>
      <c r="N36" s="508">
        <v>111.92155456542969</v>
      </c>
      <c r="O36" s="508"/>
      <c r="P36" s="508"/>
      <c r="Q36" s="508"/>
      <c r="R36" s="508"/>
      <c r="S36" s="508"/>
      <c r="T36" s="3">
        <v>0.66580963134765625</v>
      </c>
      <c r="U36" s="508">
        <v>4.5725722312927246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13.478750228881836</v>
      </c>
      <c r="AF36" s="551"/>
      <c r="AG36" s="551"/>
      <c r="AH36" s="551">
        <v>13.478750228881836</v>
      </c>
      <c r="AI36" s="551"/>
      <c r="AJ36" s="551"/>
      <c r="AK36" s="5">
        <v>0.78325017580032352</v>
      </c>
      <c r="AL36" s="508">
        <v>24</v>
      </c>
      <c r="AM36" s="508"/>
      <c r="AN36" s="508"/>
      <c r="AO36" s="508"/>
      <c r="AP36" s="551">
        <v>33.35150146484375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91.870697021484375</v>
      </c>
      <c r="F37" s="553"/>
      <c r="G37" s="553"/>
      <c r="H37" s="553"/>
      <c r="I37" s="553">
        <v>48.076610565185547</v>
      </c>
      <c r="J37" s="553"/>
      <c r="K37" s="508">
        <v>98.560401916503906</v>
      </c>
      <c r="L37" s="508"/>
      <c r="M37" s="508"/>
      <c r="N37" s="508">
        <v>98.0093994140625</v>
      </c>
      <c r="O37" s="508"/>
      <c r="P37" s="508"/>
      <c r="Q37" s="508"/>
      <c r="R37" s="508"/>
      <c r="S37" s="508"/>
      <c r="T37" s="3">
        <v>0.55100250244140625</v>
      </c>
      <c r="U37" s="508">
        <v>4.327054500579834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11.941749572753906</v>
      </c>
      <c r="AF37" s="551"/>
      <c r="AG37" s="551"/>
      <c r="AH37" s="551">
        <v>11.941749572753906</v>
      </c>
      <c r="AI37" s="551"/>
      <c r="AJ37" s="551"/>
      <c r="AK37" s="5">
        <v>0.6939350676727295</v>
      </c>
      <c r="AL37" s="508">
        <v>24</v>
      </c>
      <c r="AM37" s="508"/>
      <c r="AN37" s="508"/>
      <c r="AO37" s="508"/>
      <c r="AP37" s="551">
        <v>31.77400016784668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93.932563781738281</v>
      </c>
      <c r="F38" s="553"/>
      <c r="G38" s="553"/>
      <c r="H38" s="553"/>
      <c r="I38" s="553">
        <v>48.979034423828125</v>
      </c>
      <c r="J38" s="553"/>
      <c r="K38" s="508">
        <v>104.75227355957031</v>
      </c>
      <c r="L38" s="508"/>
      <c r="M38" s="508"/>
      <c r="N38" s="508">
        <v>104.20712280273437</v>
      </c>
      <c r="O38" s="508"/>
      <c r="P38" s="508"/>
      <c r="Q38" s="508"/>
      <c r="R38" s="508"/>
      <c r="S38" s="508"/>
      <c r="T38" s="3">
        <v>0.5451507568359375</v>
      </c>
      <c r="U38" s="508">
        <v>4.7213611602783203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13.885000228881836</v>
      </c>
      <c r="AF38" s="551"/>
      <c r="AG38" s="551"/>
      <c r="AH38" s="551">
        <v>13.885000228881836</v>
      </c>
      <c r="AI38" s="551"/>
      <c r="AJ38" s="551"/>
      <c r="AK38" s="5">
        <v>0.80685736330032354</v>
      </c>
      <c r="AL38" s="508">
        <v>24</v>
      </c>
      <c r="AM38" s="508"/>
      <c r="AN38" s="508"/>
      <c r="AO38" s="508"/>
      <c r="AP38" s="551">
        <v>35.095500946044922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100.54534912109375</v>
      </c>
      <c r="F39" s="553"/>
      <c r="G39" s="553"/>
      <c r="H39" s="553"/>
      <c r="I39" s="553">
        <v>52.280593872070313</v>
      </c>
      <c r="J39" s="553"/>
      <c r="K39" s="508">
        <v>110.50167083740234</v>
      </c>
      <c r="L39" s="508"/>
      <c r="M39" s="508"/>
      <c r="N39" s="508">
        <v>109.95952606201172</v>
      </c>
      <c r="O39" s="508"/>
      <c r="P39" s="508"/>
      <c r="Q39" s="508"/>
      <c r="R39" s="508"/>
      <c r="S39" s="508"/>
      <c r="T39" s="3">
        <v>0.542144775390625</v>
      </c>
      <c r="U39" s="508">
        <v>5.3494200706481934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12.402999877929687</v>
      </c>
      <c r="AF39" s="551"/>
      <c r="AG39" s="551"/>
      <c r="AH39" s="551">
        <v>12.402999877929687</v>
      </c>
      <c r="AI39" s="551"/>
      <c r="AJ39" s="551"/>
      <c r="AK39" s="5">
        <v>0.7207383229064942</v>
      </c>
      <c r="AL39" s="508">
        <v>24</v>
      </c>
      <c r="AM39" s="508"/>
      <c r="AN39" s="508"/>
      <c r="AO39" s="508"/>
      <c r="AP39" s="551">
        <v>32.726001739501953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100.88863372802734</v>
      </c>
      <c r="F40" s="553"/>
      <c r="G40" s="553"/>
      <c r="H40" s="553"/>
      <c r="I40" s="553">
        <v>53.841651916503906</v>
      </c>
      <c r="J40" s="553"/>
      <c r="K40" s="508">
        <v>120.95235443115234</v>
      </c>
      <c r="L40" s="508"/>
      <c r="M40" s="508"/>
      <c r="N40" s="508">
        <v>120.37805938720703</v>
      </c>
      <c r="O40" s="508"/>
      <c r="P40" s="508"/>
      <c r="Q40" s="508"/>
      <c r="R40" s="508"/>
      <c r="S40" s="508"/>
      <c r="T40" s="3">
        <v>0.5742950439453125</v>
      </c>
      <c r="U40" s="508">
        <v>5.7082886695861816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11.345000267028809</v>
      </c>
      <c r="AF40" s="551"/>
      <c r="AG40" s="551"/>
      <c r="AH40" s="551">
        <v>11.345000267028809</v>
      </c>
      <c r="AI40" s="551"/>
      <c r="AJ40" s="551"/>
      <c r="AK40" s="5">
        <v>0.65925796551704408</v>
      </c>
      <c r="AL40" s="508">
        <v>24</v>
      </c>
      <c r="AM40" s="508"/>
      <c r="AN40" s="508"/>
      <c r="AO40" s="508"/>
      <c r="AP40" s="551">
        <v>30.171499252319336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102.34831237792969</v>
      </c>
      <c r="F41" s="553"/>
      <c r="G41" s="553"/>
      <c r="H41" s="553"/>
      <c r="I41" s="553">
        <v>53.954730987548828</v>
      </c>
      <c r="J41" s="553"/>
      <c r="K41" s="508">
        <v>124.06710052490234</v>
      </c>
      <c r="L41" s="508"/>
      <c r="M41" s="508"/>
      <c r="N41" s="508">
        <v>123.50889587402344</v>
      </c>
      <c r="O41" s="508"/>
      <c r="P41" s="508"/>
      <c r="Q41" s="508"/>
      <c r="R41" s="508"/>
      <c r="S41" s="508"/>
      <c r="T41" s="3">
        <v>0.55820465087890625</v>
      </c>
      <c r="U41" s="508">
        <v>6.0233569145202637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14.24524974822998</v>
      </c>
      <c r="AF41" s="551"/>
      <c r="AG41" s="551"/>
      <c r="AH41" s="551">
        <v>14.24524974822998</v>
      </c>
      <c r="AI41" s="551"/>
      <c r="AJ41" s="551"/>
      <c r="AK41" s="5">
        <v>0.82779146286964422</v>
      </c>
      <c r="AL41" s="508">
        <v>24</v>
      </c>
      <c r="AM41" s="508"/>
      <c r="AN41" s="508"/>
      <c r="AO41" s="508"/>
      <c r="AP41" s="551">
        <v>38.673000335693359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102.68213653564453</v>
      </c>
      <c r="F42" s="553"/>
      <c r="G42" s="553"/>
      <c r="H42" s="553"/>
      <c r="I42" s="553">
        <v>53.121990203857422</v>
      </c>
      <c r="J42" s="553"/>
      <c r="K42" s="508">
        <v>121.55841064453125</v>
      </c>
      <c r="L42" s="508"/>
      <c r="M42" s="508"/>
      <c r="N42" s="508">
        <v>121.03549957275391</v>
      </c>
      <c r="O42" s="508"/>
      <c r="P42" s="508"/>
      <c r="Q42" s="508"/>
      <c r="R42" s="508"/>
      <c r="S42" s="508"/>
      <c r="T42" s="3">
        <v>0.52291107177734375</v>
      </c>
      <c r="U42" s="508">
        <v>6.0435652732849121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16.854249954223633</v>
      </c>
      <c r="AF42" s="551"/>
      <c r="AG42" s="551"/>
      <c r="AH42" s="551">
        <v>16.854249954223633</v>
      </c>
      <c r="AI42" s="551"/>
      <c r="AJ42" s="551"/>
      <c r="AK42" s="5">
        <v>0.97940046483993537</v>
      </c>
      <c r="AL42" s="508">
        <v>24</v>
      </c>
      <c r="AM42" s="508"/>
      <c r="AN42" s="508"/>
      <c r="AO42" s="508"/>
      <c r="AP42" s="551">
        <v>44.610000610351563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102.13217163085937</v>
      </c>
      <c r="F43" s="553"/>
      <c r="G43" s="553"/>
      <c r="H43" s="553"/>
      <c r="I43" s="553">
        <v>53.556224822998047</v>
      </c>
      <c r="J43" s="553"/>
      <c r="K43" s="508">
        <v>121.94442749023437</v>
      </c>
      <c r="L43" s="508"/>
      <c r="M43" s="508"/>
      <c r="N43" s="508">
        <v>121.41487121582031</v>
      </c>
      <c r="O43" s="508"/>
      <c r="P43" s="508"/>
      <c r="Q43" s="508"/>
      <c r="R43" s="508"/>
      <c r="S43" s="508"/>
      <c r="T43" s="3">
        <v>0.5295562744140625</v>
      </c>
      <c r="U43" s="508">
        <v>5.9424047470092773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13.902250289916992</v>
      </c>
      <c r="AF43" s="551"/>
      <c r="AG43" s="551"/>
      <c r="AH43" s="551">
        <v>13.902250289916992</v>
      </c>
      <c r="AI43" s="551"/>
      <c r="AJ43" s="551"/>
      <c r="AK43" s="5">
        <v>0.8078597643470764</v>
      </c>
      <c r="AL43" s="508">
        <v>24</v>
      </c>
      <c r="AM43" s="508"/>
      <c r="AN43" s="508"/>
      <c r="AO43" s="508"/>
      <c r="AP43" s="551">
        <v>34.616001129150391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100.60819244384766</v>
      </c>
      <c r="F44" s="553"/>
      <c r="G44" s="553"/>
      <c r="H44" s="553"/>
      <c r="I44" s="553">
        <v>54.1851806640625</v>
      </c>
      <c r="J44" s="553"/>
      <c r="K44" s="508">
        <v>128.76622009277344</v>
      </c>
      <c r="L44" s="508"/>
      <c r="M44" s="508"/>
      <c r="N44" s="508">
        <v>128.20201110839844</v>
      </c>
      <c r="O44" s="508"/>
      <c r="P44" s="508"/>
      <c r="Q44" s="508"/>
      <c r="R44" s="508"/>
      <c r="S44" s="508"/>
      <c r="T44" s="3">
        <v>0.564208984375</v>
      </c>
      <c r="U44" s="508">
        <v>5.9965496063232422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12.862750053405762</v>
      </c>
      <c r="AF44" s="551"/>
      <c r="AG44" s="551"/>
      <c r="AH44" s="551">
        <v>12.862750053405762</v>
      </c>
      <c r="AI44" s="551"/>
      <c r="AJ44" s="551"/>
      <c r="AK44" s="5">
        <v>0.74745440560340881</v>
      </c>
      <c r="AL44" s="508">
        <v>24</v>
      </c>
      <c r="AM44" s="508"/>
      <c r="AN44" s="508"/>
      <c r="AO44" s="508"/>
      <c r="AP44" s="551">
        <v>32.890499114990234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101.79743194580078</v>
      </c>
      <c r="F45" s="553"/>
      <c r="G45" s="553"/>
      <c r="H45" s="553"/>
      <c r="I45" s="553">
        <v>53.988189697265625</v>
      </c>
      <c r="J45" s="553"/>
      <c r="K45" s="508">
        <v>128.12921142578125</v>
      </c>
      <c r="L45" s="508"/>
      <c r="M45" s="508"/>
      <c r="N45" s="508">
        <v>127.56292724609375</v>
      </c>
      <c r="O45" s="508"/>
      <c r="P45" s="508"/>
      <c r="Q45" s="508"/>
      <c r="R45" s="508"/>
      <c r="S45" s="508"/>
      <c r="T45" s="3">
        <v>0.5662841796875</v>
      </c>
      <c r="U45" s="508">
        <v>6.145291805267334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14.954249382019043</v>
      </c>
      <c r="AF45" s="551"/>
      <c r="AG45" s="551"/>
      <c r="AH45" s="551">
        <v>14.954249382019043</v>
      </c>
      <c r="AI45" s="551"/>
      <c r="AJ45" s="551"/>
      <c r="AK45" s="5">
        <v>0.86899143158912662</v>
      </c>
      <c r="AL45" s="508">
        <v>24</v>
      </c>
      <c r="AM45" s="508"/>
      <c r="AN45" s="508"/>
      <c r="AO45" s="508"/>
      <c r="AP45" s="551">
        <v>35.498001098632812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101.08980560302734</v>
      </c>
      <c r="F46" s="553"/>
      <c r="G46" s="553"/>
      <c r="H46" s="553"/>
      <c r="I46" s="553">
        <v>52.484382629394531</v>
      </c>
      <c r="J46" s="553"/>
      <c r="K46" s="508">
        <v>115.11769866943359</v>
      </c>
      <c r="L46" s="508"/>
      <c r="M46" s="508"/>
      <c r="N46" s="508">
        <v>114.62134552001953</v>
      </c>
      <c r="O46" s="508"/>
      <c r="P46" s="508"/>
      <c r="Q46" s="508"/>
      <c r="R46" s="508"/>
      <c r="S46" s="508"/>
      <c r="T46" s="3">
        <v>0.4963531494140625</v>
      </c>
      <c r="U46" s="508">
        <v>5.6124463081359863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12.725500106811523</v>
      </c>
      <c r="AF46" s="551"/>
      <c r="AG46" s="551"/>
      <c r="AH46" s="551">
        <v>12.725500106811523</v>
      </c>
      <c r="AI46" s="551"/>
      <c r="AJ46" s="551"/>
      <c r="AK46" s="5">
        <v>0.73947881120681769</v>
      </c>
      <c r="AL46" s="508">
        <v>24</v>
      </c>
      <c r="AM46" s="508"/>
      <c r="AN46" s="508"/>
      <c r="AO46" s="508"/>
      <c r="AP46" s="551">
        <v>32.628501892089844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101.19561004638672</v>
      </c>
      <c r="F47" s="553"/>
      <c r="G47" s="553"/>
      <c r="H47" s="553"/>
      <c r="I47" s="553">
        <v>52.51318359375</v>
      </c>
      <c r="J47" s="553"/>
      <c r="K47" s="508">
        <v>112.28944396972656</v>
      </c>
      <c r="L47" s="508"/>
      <c r="M47" s="508"/>
      <c r="N47" s="508">
        <v>111.79909515380859</v>
      </c>
      <c r="O47" s="508"/>
      <c r="P47" s="508"/>
      <c r="Q47" s="508"/>
      <c r="R47" s="508"/>
      <c r="S47" s="508"/>
      <c r="T47" s="3">
        <v>0.49034881591796875</v>
      </c>
      <c r="U47" s="508">
        <v>5.4832763671875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11.970000267028809</v>
      </c>
      <c r="AF47" s="551"/>
      <c r="AG47" s="551"/>
      <c r="AH47" s="551">
        <v>11.970000267028809</v>
      </c>
      <c r="AI47" s="551"/>
      <c r="AJ47" s="551"/>
      <c r="AK47" s="5">
        <v>0.69557671551704414</v>
      </c>
      <c r="AL47" s="508">
        <v>24</v>
      </c>
      <c r="AM47" s="508"/>
      <c r="AN47" s="508"/>
      <c r="AO47" s="508"/>
      <c r="AP47" s="551">
        <v>30.606500625610352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101.49471282958984</v>
      </c>
      <c r="F48" s="553"/>
      <c r="G48" s="553"/>
      <c r="H48" s="553"/>
      <c r="I48" s="553">
        <v>51.667316436767578</v>
      </c>
      <c r="J48" s="553"/>
      <c r="K48" s="508">
        <v>107.06200408935547</v>
      </c>
      <c r="L48" s="508"/>
      <c r="M48" s="508"/>
      <c r="N48" s="508">
        <v>106.44661712646484</v>
      </c>
      <c r="O48" s="508"/>
      <c r="P48" s="508"/>
      <c r="Q48" s="508"/>
      <c r="R48" s="508"/>
      <c r="S48" s="508"/>
      <c r="T48" s="3">
        <v>0.615386962890625</v>
      </c>
      <c r="U48" s="508">
        <v>5.3508834838867188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13.196999549865723</v>
      </c>
      <c r="AF48" s="551"/>
      <c r="AG48" s="551"/>
      <c r="AH48" s="551">
        <v>13.196999549865723</v>
      </c>
      <c r="AI48" s="551"/>
      <c r="AJ48" s="551"/>
      <c r="AK48" s="5">
        <v>0.76687764384269719</v>
      </c>
      <c r="AL48" s="508">
        <v>24</v>
      </c>
      <c r="AM48" s="508"/>
      <c r="AN48" s="508"/>
      <c r="AO48" s="508"/>
      <c r="AP48" s="551">
        <v>36.533000946044922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101.47079467773437</v>
      </c>
      <c r="F49" s="553"/>
      <c r="G49" s="553"/>
      <c r="H49" s="553"/>
      <c r="I49" s="553">
        <v>53.027641296386719</v>
      </c>
      <c r="J49" s="553"/>
      <c r="K49" s="508">
        <v>122.87147521972656</v>
      </c>
      <c r="L49" s="508"/>
      <c r="M49" s="508"/>
      <c r="N49" s="508">
        <v>122.31819152832031</v>
      </c>
      <c r="O49" s="508"/>
      <c r="P49" s="508"/>
      <c r="Q49" s="508"/>
      <c r="R49" s="508"/>
      <c r="S49" s="508"/>
      <c r="T49" s="3">
        <v>0.55328369140625</v>
      </c>
      <c r="U49" s="508">
        <v>5.9713001251220703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17.455499649047852</v>
      </c>
      <c r="AF49" s="551"/>
      <c r="AG49" s="551"/>
      <c r="AH49" s="551">
        <v>17.455499649047852</v>
      </c>
      <c r="AI49" s="551"/>
      <c r="AJ49" s="551"/>
      <c r="AK49" s="5">
        <v>1.0143390846061706</v>
      </c>
      <c r="AL49" s="508">
        <v>24</v>
      </c>
      <c r="AM49" s="508"/>
      <c r="AN49" s="508"/>
      <c r="AO49" s="508"/>
      <c r="AP49" s="551">
        <v>43.27349853515625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100.51483917236328</v>
      </c>
      <c r="F50" s="553"/>
      <c r="G50" s="553"/>
      <c r="H50" s="553"/>
      <c r="I50" s="553">
        <v>53.773490905761719</v>
      </c>
      <c r="J50" s="553"/>
      <c r="K50" s="508">
        <v>122.95829010009766</v>
      </c>
      <c r="L50" s="508"/>
      <c r="M50" s="508"/>
      <c r="N50" s="508">
        <v>122.39513397216797</v>
      </c>
      <c r="O50" s="508"/>
      <c r="P50" s="508"/>
      <c r="Q50" s="508"/>
      <c r="R50" s="508"/>
      <c r="S50" s="508"/>
      <c r="T50" s="3">
        <v>0.5631561279296875</v>
      </c>
      <c r="U50" s="508">
        <v>5.7651472091674805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12.657000541687012</v>
      </c>
      <c r="AF50" s="551"/>
      <c r="AG50" s="551"/>
      <c r="AH50" s="551">
        <v>12.657000541687012</v>
      </c>
      <c r="AI50" s="551"/>
      <c r="AJ50" s="551"/>
      <c r="AK50" s="5">
        <v>0.73549830147743223</v>
      </c>
      <c r="AL50" s="508">
        <v>24</v>
      </c>
      <c r="AM50" s="508"/>
      <c r="AN50" s="508"/>
      <c r="AO50" s="508"/>
      <c r="AP50" s="551">
        <v>33.548999786376953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101.48000335693359</v>
      </c>
      <c r="F51" s="553"/>
      <c r="G51" s="553"/>
      <c r="H51" s="553"/>
      <c r="I51" s="553">
        <v>51.813114166259766</v>
      </c>
      <c r="J51" s="553"/>
      <c r="K51" s="508">
        <v>105.55815887451172</v>
      </c>
      <c r="L51" s="508"/>
      <c r="M51" s="508"/>
      <c r="N51" s="508">
        <v>105.08602905273437</v>
      </c>
      <c r="O51" s="508"/>
      <c r="P51" s="508"/>
      <c r="Q51" s="508"/>
      <c r="R51" s="508"/>
      <c r="S51" s="508"/>
      <c r="T51" s="3">
        <v>0.47212982177734375</v>
      </c>
      <c r="U51" s="508">
        <v>5.2586784362792969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12.345749855041504</v>
      </c>
      <c r="AF51" s="551"/>
      <c r="AG51" s="551"/>
      <c r="AH51" s="551">
        <v>12.345749855041504</v>
      </c>
      <c r="AI51" s="551"/>
      <c r="AJ51" s="551"/>
      <c r="AK51" s="5">
        <v>0.7174115240764618</v>
      </c>
      <c r="AL51" s="508">
        <v>24</v>
      </c>
      <c r="AM51" s="508"/>
      <c r="AN51" s="508"/>
      <c r="AO51" s="508"/>
      <c r="AP51" s="551">
        <v>32.2760009765625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66.844871520996094</v>
      </c>
      <c r="F52" s="553"/>
      <c r="G52" s="553"/>
      <c r="H52" s="553"/>
      <c r="I52" s="553">
        <v>43.238796234130859</v>
      </c>
      <c r="J52" s="553"/>
      <c r="K52" s="508">
        <v>146.06434631347656</v>
      </c>
      <c r="L52" s="508"/>
      <c r="M52" s="508"/>
      <c r="N52" s="508">
        <v>145.71714782714844</v>
      </c>
      <c r="O52" s="508"/>
      <c r="P52" s="508"/>
      <c r="Q52" s="508"/>
      <c r="R52" s="508"/>
      <c r="S52" s="508"/>
      <c r="T52" s="3">
        <v>0.347198486328125</v>
      </c>
      <c r="U52" s="508">
        <v>3.4578342437744141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13.658749580383301</v>
      </c>
      <c r="AF52" s="551"/>
      <c r="AG52" s="551"/>
      <c r="AH52" s="551">
        <v>13.658749580383301</v>
      </c>
      <c r="AI52" s="551"/>
      <c r="AJ52" s="551"/>
      <c r="AK52" s="5">
        <v>0.7937099381160736</v>
      </c>
      <c r="AL52" s="508">
        <v>24</v>
      </c>
      <c r="AM52" s="508"/>
      <c r="AN52" s="508"/>
      <c r="AO52" s="508"/>
      <c r="AP52" s="551">
        <v>32.721000671386719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80.070960998535156</v>
      </c>
      <c r="F53" s="553"/>
      <c r="G53" s="553"/>
      <c r="H53" s="553"/>
      <c r="I53" s="553">
        <v>47.730941772460938</v>
      </c>
      <c r="J53" s="553"/>
      <c r="K53" s="508">
        <v>141.59107971191406</v>
      </c>
      <c r="L53" s="508"/>
      <c r="M53" s="508"/>
      <c r="N53" s="508">
        <v>141.02340698242187</v>
      </c>
      <c r="O53" s="508"/>
      <c r="P53" s="508"/>
      <c r="Q53" s="508"/>
      <c r="R53" s="508"/>
      <c r="S53" s="508"/>
      <c r="T53" s="3">
        <v>0.5676727294921875</v>
      </c>
      <c r="U53" s="508">
        <v>4.5900735855102539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13.569499969482422</v>
      </c>
      <c r="AF53" s="551"/>
      <c r="AG53" s="551"/>
      <c r="AH53" s="551">
        <v>13.569499969482422</v>
      </c>
      <c r="AI53" s="551"/>
      <c r="AJ53" s="551"/>
      <c r="AK53" s="5">
        <v>0.78852364322662361</v>
      </c>
      <c r="AL53" s="508">
        <v>24</v>
      </c>
      <c r="AM53" s="508"/>
      <c r="AN53" s="508"/>
      <c r="AO53" s="508"/>
      <c r="AP53" s="551">
        <v>34.905498504638672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88.741970062255874</v>
      </c>
      <c r="F54" s="552"/>
      <c r="G54" s="552"/>
      <c r="H54" s="552"/>
      <c r="I54" s="552">
        <v>49.926455688476558</v>
      </c>
      <c r="J54" s="552"/>
      <c r="K54" s="501">
        <v>3816.7312622070312</v>
      </c>
      <c r="L54" s="501"/>
      <c r="M54" s="501"/>
      <c r="N54" s="501">
        <v>3798.9516906738272</v>
      </c>
      <c r="O54" s="501"/>
      <c r="P54" s="501"/>
      <c r="Q54" s="501"/>
      <c r="R54" s="501"/>
      <c r="S54" s="501"/>
      <c r="T54" s="4">
        <v>17.779571533203125</v>
      </c>
      <c r="U54" s="501">
        <v>144.81927143188835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402.58699916233292</v>
      </c>
      <c r="AF54" s="501"/>
      <c r="AG54" s="501"/>
      <c r="AH54" s="501">
        <v>402.58699916233292</v>
      </c>
      <c r="AI54" s="501"/>
      <c r="AJ54" s="501"/>
      <c r="AK54" s="4">
        <v>23.449462344274519</v>
      </c>
      <c r="AL54" s="500">
        <v>720</v>
      </c>
      <c r="AM54" s="500"/>
      <c r="AN54" s="500"/>
      <c r="AO54" s="500"/>
      <c r="AP54" s="501">
        <v>1049.4535064697268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250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14659.56558496505</v>
      </c>
      <c r="G60" s="484"/>
      <c r="H60" s="484"/>
      <c r="I60" s="484"/>
      <c r="J60" s="484"/>
      <c r="K60" s="484"/>
      <c r="L60" s="484">
        <v>14767.889699034393</v>
      </c>
      <c r="M60" s="484"/>
      <c r="N60" s="484"/>
      <c r="O60" s="484"/>
      <c r="P60" s="484">
        <v>356.17665661285088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1261.8724980712868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4123.7160001900047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10848.458303280175</v>
      </c>
      <c r="G61" s="484"/>
      <c r="H61" s="484"/>
      <c r="I61" s="484"/>
      <c r="J61" s="484"/>
      <c r="K61" s="484"/>
      <c r="L61" s="484">
        <v>10974.672094874084</v>
      </c>
      <c r="M61" s="484"/>
      <c r="N61" s="484"/>
      <c r="O61" s="484"/>
      <c r="P61" s="484">
        <v>211.35738518096247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859.28549890895374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3075.9705019947141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3811.1072816848755</v>
      </c>
      <c r="G62" s="484"/>
      <c r="H62" s="484"/>
      <c r="I62" s="484"/>
      <c r="J62" s="484"/>
      <c r="K62" s="484"/>
      <c r="L62" s="484">
        <v>3793.2176041603088</v>
      </c>
      <c r="M62" s="484"/>
      <c r="N62" s="484"/>
      <c r="O62" s="484"/>
      <c r="P62" s="484">
        <v>144.81927143188835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402.58699916233292</v>
      </c>
      <c r="AG62" s="484"/>
      <c r="AH62" s="484"/>
      <c r="AI62" s="484">
        <v>23.449462344274519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1047.7454981952906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144.81927143188835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23.394330521323177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121.42494091056524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402.58699916233292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1047.7454981952906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40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184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46613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185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186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184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85.570953369140625</v>
      </c>
      <c r="F24" s="553"/>
      <c r="G24" s="553"/>
      <c r="H24" s="553"/>
      <c r="I24" s="553">
        <v>49.817516326904297</v>
      </c>
      <c r="J24" s="553"/>
      <c r="K24" s="508">
        <v>140.107421875</v>
      </c>
      <c r="L24" s="508"/>
      <c r="M24" s="508"/>
      <c r="N24" s="508">
        <v>141.05596923828125</v>
      </c>
      <c r="O24" s="508"/>
      <c r="P24" s="508"/>
      <c r="Q24" s="508"/>
      <c r="R24" s="508"/>
      <c r="S24" s="508"/>
      <c r="T24" s="3">
        <v>-0.94854736328125</v>
      </c>
      <c r="U24" s="508">
        <v>4.9505939483642578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13.990501403808594</v>
      </c>
      <c r="AF24" s="551"/>
      <c r="AG24" s="551"/>
      <c r="AH24" s="551">
        <v>13.990501403808594</v>
      </c>
      <c r="AI24" s="551"/>
      <c r="AJ24" s="551"/>
      <c r="AK24" s="5">
        <v>0.81298803657531737</v>
      </c>
      <c r="AL24" s="508">
        <v>24</v>
      </c>
      <c r="AM24" s="508"/>
      <c r="AN24" s="508"/>
      <c r="AO24" s="508"/>
      <c r="AP24" s="551">
        <v>40.126998901367188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81.582733154296875</v>
      </c>
      <c r="F25" s="553"/>
      <c r="G25" s="553"/>
      <c r="H25" s="553"/>
      <c r="I25" s="553">
        <v>49.090099334716797</v>
      </c>
      <c r="J25" s="553"/>
      <c r="K25" s="508">
        <v>143.97799682617187</v>
      </c>
      <c r="L25" s="508"/>
      <c r="M25" s="508"/>
      <c r="N25" s="508">
        <v>145.11279296875</v>
      </c>
      <c r="O25" s="508"/>
      <c r="P25" s="508"/>
      <c r="Q25" s="508"/>
      <c r="R25" s="508"/>
      <c r="S25" s="508"/>
      <c r="T25" s="3">
        <v>-1.134796142578125</v>
      </c>
      <c r="U25" s="508">
        <v>4.5800676345825195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14.479001045227051</v>
      </c>
      <c r="AF25" s="551"/>
      <c r="AG25" s="551"/>
      <c r="AH25" s="551">
        <v>14.479001045227051</v>
      </c>
      <c r="AI25" s="551"/>
      <c r="AJ25" s="551"/>
      <c r="AK25" s="5">
        <v>0.84137475073814394</v>
      </c>
      <c r="AL25" s="508">
        <v>24</v>
      </c>
      <c r="AM25" s="508"/>
      <c r="AN25" s="508"/>
      <c r="AO25" s="508"/>
      <c r="AP25" s="551">
        <v>39.860000610351563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70.400489807128906</v>
      </c>
      <c r="F26" s="553"/>
      <c r="G26" s="553"/>
      <c r="H26" s="553"/>
      <c r="I26" s="553">
        <v>48.452056884765625</v>
      </c>
      <c r="J26" s="553"/>
      <c r="K26" s="508">
        <v>181.46807861328125</v>
      </c>
      <c r="L26" s="508"/>
      <c r="M26" s="508"/>
      <c r="N26" s="508">
        <v>183.17512512207031</v>
      </c>
      <c r="O26" s="508"/>
      <c r="P26" s="508"/>
      <c r="Q26" s="508"/>
      <c r="R26" s="508"/>
      <c r="S26" s="508"/>
      <c r="T26" s="3">
        <v>-1.7070465087890625</v>
      </c>
      <c r="U26" s="508">
        <v>3.8539350032806396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14.579501152038574</v>
      </c>
      <c r="AF26" s="551"/>
      <c r="AG26" s="551"/>
      <c r="AH26" s="551">
        <v>14.579501152038574</v>
      </c>
      <c r="AI26" s="551"/>
      <c r="AJ26" s="551"/>
      <c r="AK26" s="5">
        <v>0.84721481194496162</v>
      </c>
      <c r="AL26" s="508">
        <v>24</v>
      </c>
      <c r="AM26" s="508"/>
      <c r="AN26" s="508"/>
      <c r="AO26" s="508"/>
      <c r="AP26" s="551">
        <v>40.372001647949219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71.9888916015625</v>
      </c>
      <c r="F27" s="553"/>
      <c r="G27" s="553"/>
      <c r="H27" s="553"/>
      <c r="I27" s="553">
        <v>49.172317504882813</v>
      </c>
      <c r="J27" s="553"/>
      <c r="K27" s="508">
        <v>182.322998046875</v>
      </c>
      <c r="L27" s="508"/>
      <c r="M27" s="508"/>
      <c r="N27" s="508">
        <v>183.75042724609375</v>
      </c>
      <c r="O27" s="508"/>
      <c r="P27" s="508"/>
      <c r="Q27" s="508"/>
      <c r="R27" s="508"/>
      <c r="S27" s="508"/>
      <c r="T27" s="3">
        <v>-1.42742919921875</v>
      </c>
      <c r="U27" s="508">
        <v>4.1050353050231934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15.528500556945801</v>
      </c>
      <c r="AF27" s="551"/>
      <c r="AG27" s="551"/>
      <c r="AH27" s="551">
        <v>15.528500556945801</v>
      </c>
      <c r="AI27" s="551"/>
      <c r="AJ27" s="551"/>
      <c r="AK27" s="5">
        <v>0.90236116736412053</v>
      </c>
      <c r="AL27" s="508">
        <v>24</v>
      </c>
      <c r="AM27" s="508"/>
      <c r="AN27" s="508"/>
      <c r="AO27" s="508"/>
      <c r="AP27" s="551">
        <v>45.282005310058594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76.294219970703125</v>
      </c>
      <c r="F28" s="553"/>
      <c r="G28" s="553"/>
      <c r="H28" s="553"/>
      <c r="I28" s="553">
        <v>50.238346099853516</v>
      </c>
      <c r="J28" s="553"/>
      <c r="K28" s="508">
        <v>174.77604675292969</v>
      </c>
      <c r="L28" s="508"/>
      <c r="M28" s="508"/>
      <c r="N28" s="508">
        <v>175.98023986816406</v>
      </c>
      <c r="O28" s="508"/>
      <c r="P28" s="508"/>
      <c r="Q28" s="508"/>
      <c r="R28" s="508"/>
      <c r="S28" s="508"/>
      <c r="T28" s="3">
        <v>-1.204193115234375</v>
      </c>
      <c r="U28" s="508">
        <v>4.498929500579834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16.077001571655273</v>
      </c>
      <c r="AF28" s="551"/>
      <c r="AG28" s="551"/>
      <c r="AH28" s="551">
        <v>16.077001571655273</v>
      </c>
      <c r="AI28" s="551"/>
      <c r="AJ28" s="551"/>
      <c r="AK28" s="5">
        <v>0.93423456132888794</v>
      </c>
      <c r="AL28" s="508">
        <v>24</v>
      </c>
      <c r="AM28" s="508"/>
      <c r="AN28" s="508"/>
      <c r="AO28" s="508"/>
      <c r="AP28" s="551">
        <v>53.488998413085938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76.930404663085938</v>
      </c>
      <c r="F29" s="553"/>
      <c r="G29" s="553"/>
      <c r="H29" s="553"/>
      <c r="I29" s="553">
        <v>49.331409454345703</v>
      </c>
      <c r="J29" s="553"/>
      <c r="K29" s="508">
        <v>154.17916870117187</v>
      </c>
      <c r="L29" s="508"/>
      <c r="M29" s="508"/>
      <c r="N29" s="508">
        <v>155.24952697753906</v>
      </c>
      <c r="O29" s="508"/>
      <c r="P29" s="508"/>
      <c r="Q29" s="508"/>
      <c r="R29" s="508"/>
      <c r="S29" s="508"/>
      <c r="T29" s="3">
        <v>-1.0703582763671875</v>
      </c>
      <c r="U29" s="508">
        <v>4.1655011177062988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13.387001037597656</v>
      </c>
      <c r="AF29" s="551"/>
      <c r="AG29" s="551"/>
      <c r="AH29" s="551">
        <v>13.387001037597656</v>
      </c>
      <c r="AI29" s="551"/>
      <c r="AJ29" s="551"/>
      <c r="AK29" s="5">
        <v>0.7779186302947998</v>
      </c>
      <c r="AL29" s="508">
        <v>24</v>
      </c>
      <c r="AM29" s="508"/>
      <c r="AN29" s="508"/>
      <c r="AO29" s="508"/>
      <c r="AP29" s="551">
        <v>51.639999389648438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80.369552612304688</v>
      </c>
      <c r="F30" s="553"/>
      <c r="G30" s="553"/>
      <c r="H30" s="553"/>
      <c r="I30" s="553">
        <v>49.239185333251953</v>
      </c>
      <c r="J30" s="553"/>
      <c r="K30" s="508">
        <v>145.18283081054687</v>
      </c>
      <c r="L30" s="508"/>
      <c r="M30" s="508"/>
      <c r="N30" s="508">
        <v>146.14942932128906</v>
      </c>
      <c r="O30" s="508"/>
      <c r="P30" s="508"/>
      <c r="Q30" s="508"/>
      <c r="R30" s="508"/>
      <c r="S30" s="508"/>
      <c r="T30" s="3">
        <v>-0.9665985107421875</v>
      </c>
      <c r="U30" s="508">
        <v>4.4972286224365234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13.707501411437988</v>
      </c>
      <c r="AF30" s="551"/>
      <c r="AG30" s="551"/>
      <c r="AH30" s="551">
        <v>13.707501411437988</v>
      </c>
      <c r="AI30" s="551"/>
      <c r="AJ30" s="551"/>
      <c r="AK30" s="5">
        <v>0.79654290701866148</v>
      </c>
      <c r="AL30" s="508">
        <v>24</v>
      </c>
      <c r="AM30" s="508"/>
      <c r="AN30" s="508"/>
      <c r="AO30" s="508"/>
      <c r="AP30" s="551">
        <v>51.344005584716797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80.884689331054687</v>
      </c>
      <c r="F31" s="553"/>
      <c r="G31" s="553"/>
      <c r="H31" s="553"/>
      <c r="I31" s="553">
        <v>49.541526794433594</v>
      </c>
      <c r="J31" s="553"/>
      <c r="K31" s="508">
        <v>148.31178283691406</v>
      </c>
      <c r="L31" s="508"/>
      <c r="M31" s="508"/>
      <c r="N31" s="508">
        <v>149.40242004394531</v>
      </c>
      <c r="O31" s="508"/>
      <c r="P31" s="508"/>
      <c r="Q31" s="508"/>
      <c r="R31" s="508"/>
      <c r="S31" s="508"/>
      <c r="T31" s="3">
        <v>-1.09063720703125</v>
      </c>
      <c r="U31" s="508">
        <v>4.5484538078308105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13.348999977111816</v>
      </c>
      <c r="AF31" s="551"/>
      <c r="AG31" s="551"/>
      <c r="AH31" s="551">
        <v>13.348999977111816</v>
      </c>
      <c r="AI31" s="551"/>
      <c r="AJ31" s="551"/>
      <c r="AK31" s="5">
        <v>0.77571038866996767</v>
      </c>
      <c r="AL31" s="508">
        <v>24</v>
      </c>
      <c r="AM31" s="508"/>
      <c r="AN31" s="508"/>
      <c r="AO31" s="508"/>
      <c r="AP31" s="551">
        <v>49.610000610351562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79.258590698242188</v>
      </c>
      <c r="F32" s="553"/>
      <c r="G32" s="553"/>
      <c r="H32" s="553"/>
      <c r="I32" s="553">
        <v>49.725345611572266</v>
      </c>
      <c r="J32" s="553"/>
      <c r="K32" s="508">
        <v>148.27716064453125</v>
      </c>
      <c r="L32" s="508"/>
      <c r="M32" s="508"/>
      <c r="N32" s="508">
        <v>149.49710083007812</v>
      </c>
      <c r="O32" s="508"/>
      <c r="P32" s="508"/>
      <c r="Q32" s="508"/>
      <c r="R32" s="508"/>
      <c r="S32" s="508"/>
      <c r="T32" s="3">
        <v>-1.219940185546875</v>
      </c>
      <c r="U32" s="508">
        <v>4.3151440620422363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13.598999977111816</v>
      </c>
      <c r="AF32" s="551"/>
      <c r="AG32" s="551"/>
      <c r="AH32" s="551">
        <v>13.598999977111816</v>
      </c>
      <c r="AI32" s="551"/>
      <c r="AJ32" s="551"/>
      <c r="AK32" s="5">
        <v>0.79023788866996769</v>
      </c>
      <c r="AL32" s="508">
        <v>24</v>
      </c>
      <c r="AM32" s="508"/>
      <c r="AN32" s="508"/>
      <c r="AO32" s="508"/>
      <c r="AP32" s="551">
        <v>42.166007995605469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73.157379150390625</v>
      </c>
      <c r="F33" s="553"/>
      <c r="G33" s="553"/>
      <c r="H33" s="553"/>
      <c r="I33" s="553">
        <v>49.765338897705078</v>
      </c>
      <c r="J33" s="553"/>
      <c r="K33" s="508">
        <v>169.65065002441406</v>
      </c>
      <c r="L33" s="508"/>
      <c r="M33" s="508"/>
      <c r="N33" s="508">
        <v>171.17855834960937</v>
      </c>
      <c r="O33" s="508"/>
      <c r="P33" s="508"/>
      <c r="Q33" s="508"/>
      <c r="R33" s="508"/>
      <c r="S33" s="508"/>
      <c r="T33" s="3">
        <v>-1.5279083251953125</v>
      </c>
      <c r="U33" s="508">
        <v>3.9039726257324219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12.72350025177002</v>
      </c>
      <c r="AF33" s="551"/>
      <c r="AG33" s="551"/>
      <c r="AH33" s="551">
        <v>12.72350025177002</v>
      </c>
      <c r="AI33" s="551"/>
      <c r="AJ33" s="551"/>
      <c r="AK33" s="5">
        <v>0.73936259963035589</v>
      </c>
      <c r="AL33" s="508">
        <v>24</v>
      </c>
      <c r="AM33" s="508"/>
      <c r="AN33" s="508"/>
      <c r="AO33" s="508"/>
      <c r="AP33" s="551">
        <v>37.861000061035156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74.050086975097656</v>
      </c>
      <c r="F34" s="553"/>
      <c r="G34" s="553"/>
      <c r="H34" s="553"/>
      <c r="I34" s="553">
        <v>50.162734985351563</v>
      </c>
      <c r="J34" s="553"/>
      <c r="K34" s="508">
        <v>178.372314453125</v>
      </c>
      <c r="L34" s="508"/>
      <c r="M34" s="508"/>
      <c r="N34" s="508">
        <v>179.78668212890625</v>
      </c>
      <c r="O34" s="508"/>
      <c r="P34" s="508"/>
      <c r="Q34" s="508"/>
      <c r="R34" s="508"/>
      <c r="S34" s="508"/>
      <c r="T34" s="3">
        <v>-1.41436767578125</v>
      </c>
      <c r="U34" s="508">
        <v>4.1980071067810059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14.942000389099121</v>
      </c>
      <c r="AF34" s="551"/>
      <c r="AG34" s="551"/>
      <c r="AH34" s="551">
        <v>14.942000389099121</v>
      </c>
      <c r="AI34" s="551"/>
      <c r="AJ34" s="551"/>
      <c r="AK34" s="5">
        <v>0.86827964261054991</v>
      </c>
      <c r="AL34" s="508">
        <v>24</v>
      </c>
      <c r="AM34" s="508"/>
      <c r="AN34" s="508"/>
      <c r="AO34" s="508"/>
      <c r="AP34" s="551">
        <v>44.758998870849609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75.220611572265625</v>
      </c>
      <c r="F35" s="553"/>
      <c r="G35" s="553"/>
      <c r="H35" s="553"/>
      <c r="I35" s="553">
        <v>49.792190551757813</v>
      </c>
      <c r="J35" s="553"/>
      <c r="K35" s="508">
        <v>166.6876220703125</v>
      </c>
      <c r="L35" s="508"/>
      <c r="M35" s="508"/>
      <c r="N35" s="508">
        <v>167.91375732421875</v>
      </c>
      <c r="O35" s="508"/>
      <c r="P35" s="508"/>
      <c r="Q35" s="508"/>
      <c r="R35" s="508"/>
      <c r="S35" s="508"/>
      <c r="T35" s="3">
        <v>-1.22613525390625</v>
      </c>
      <c r="U35" s="508">
        <v>4.1271023750305176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16.559000015258789</v>
      </c>
      <c r="AF35" s="551"/>
      <c r="AG35" s="551"/>
      <c r="AH35" s="551">
        <v>16.559000015258789</v>
      </c>
      <c r="AI35" s="551"/>
      <c r="AJ35" s="551"/>
      <c r="AK35" s="5">
        <v>0.96224349088668826</v>
      </c>
      <c r="AL35" s="508">
        <v>24</v>
      </c>
      <c r="AM35" s="508"/>
      <c r="AN35" s="508"/>
      <c r="AO35" s="508"/>
      <c r="AP35" s="551">
        <v>48.120002746582031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82.833076477050781</v>
      </c>
      <c r="F36" s="553"/>
      <c r="G36" s="553"/>
      <c r="H36" s="553"/>
      <c r="I36" s="553">
        <v>49.798110961914063</v>
      </c>
      <c r="J36" s="553"/>
      <c r="K36" s="508">
        <v>144.076904296875</v>
      </c>
      <c r="L36" s="508"/>
      <c r="M36" s="508"/>
      <c r="N36" s="508">
        <v>144.96211242675781</v>
      </c>
      <c r="O36" s="508"/>
      <c r="P36" s="508"/>
      <c r="Q36" s="508"/>
      <c r="R36" s="508"/>
      <c r="S36" s="508"/>
      <c r="T36" s="3">
        <v>-0.8852081298828125</v>
      </c>
      <c r="U36" s="508">
        <v>4.8108038902282715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12.639500617980957</v>
      </c>
      <c r="AF36" s="551"/>
      <c r="AG36" s="551"/>
      <c r="AH36" s="551">
        <v>12.639500617980957</v>
      </c>
      <c r="AI36" s="551"/>
      <c r="AJ36" s="551"/>
      <c r="AK36" s="5">
        <v>0.73448138091087345</v>
      </c>
      <c r="AL36" s="508">
        <v>24</v>
      </c>
      <c r="AM36" s="508"/>
      <c r="AN36" s="508"/>
      <c r="AO36" s="508"/>
      <c r="AP36" s="551">
        <v>38.138999938964844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94.6124267578125</v>
      </c>
      <c r="F37" s="553"/>
      <c r="G37" s="553"/>
      <c r="H37" s="553"/>
      <c r="I37" s="553">
        <v>49.437950134277344</v>
      </c>
      <c r="J37" s="553"/>
      <c r="K37" s="508">
        <v>114.87330627441406</v>
      </c>
      <c r="L37" s="508"/>
      <c r="M37" s="508"/>
      <c r="N37" s="508">
        <v>115.49970245361328</v>
      </c>
      <c r="O37" s="508"/>
      <c r="P37" s="508"/>
      <c r="Q37" s="508"/>
      <c r="R37" s="508"/>
      <c r="S37" s="508"/>
      <c r="T37" s="3">
        <v>-0.62639617919921875</v>
      </c>
      <c r="U37" s="508">
        <v>5.1465239524841309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14.80150032043457</v>
      </c>
      <c r="AF37" s="551"/>
      <c r="AG37" s="551"/>
      <c r="AH37" s="551">
        <v>14.80150032043457</v>
      </c>
      <c r="AI37" s="551"/>
      <c r="AJ37" s="551"/>
      <c r="AK37" s="5">
        <v>0.86011518362045292</v>
      </c>
      <c r="AL37" s="508">
        <v>24</v>
      </c>
      <c r="AM37" s="508"/>
      <c r="AN37" s="508"/>
      <c r="AO37" s="508"/>
      <c r="AP37" s="551">
        <v>43.183006286621094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90.544097900390625</v>
      </c>
      <c r="F38" s="553"/>
      <c r="G38" s="553"/>
      <c r="H38" s="553"/>
      <c r="I38" s="553">
        <v>48.241897583007813</v>
      </c>
      <c r="J38" s="553"/>
      <c r="K38" s="508">
        <v>111.4259033203125</v>
      </c>
      <c r="L38" s="508"/>
      <c r="M38" s="508"/>
      <c r="N38" s="508">
        <v>112.22555541992187</v>
      </c>
      <c r="O38" s="508"/>
      <c r="P38" s="508"/>
      <c r="Q38" s="508"/>
      <c r="R38" s="508"/>
      <c r="S38" s="508"/>
      <c r="T38" s="3">
        <v>-0.799652099609375</v>
      </c>
      <c r="U38" s="508">
        <v>4.7278804779052734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13.250000953674316</v>
      </c>
      <c r="AF38" s="551"/>
      <c r="AG38" s="551"/>
      <c r="AH38" s="551">
        <v>13.250000953674316</v>
      </c>
      <c r="AI38" s="551"/>
      <c r="AJ38" s="551"/>
      <c r="AK38" s="5">
        <v>0.76995755541801458</v>
      </c>
      <c r="AL38" s="508">
        <v>24</v>
      </c>
      <c r="AM38" s="508"/>
      <c r="AN38" s="508"/>
      <c r="AO38" s="508"/>
      <c r="AP38" s="551">
        <v>40.784000396728516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100.18379974365234</v>
      </c>
      <c r="F39" s="553"/>
      <c r="G39" s="553"/>
      <c r="H39" s="553"/>
      <c r="I39" s="553">
        <v>51.147743225097656</v>
      </c>
      <c r="J39" s="553"/>
      <c r="K39" s="508">
        <v>117.59359741210937</v>
      </c>
      <c r="L39" s="508"/>
      <c r="M39" s="508"/>
      <c r="N39" s="508">
        <v>118.38665008544922</v>
      </c>
      <c r="O39" s="508"/>
      <c r="P39" s="508"/>
      <c r="Q39" s="508"/>
      <c r="R39" s="508"/>
      <c r="S39" s="508"/>
      <c r="T39" s="3">
        <v>-0.79305267333984375</v>
      </c>
      <c r="U39" s="508">
        <v>5.7404508590698242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13.97450065612793</v>
      </c>
      <c r="AF39" s="551"/>
      <c r="AG39" s="551"/>
      <c r="AH39" s="551">
        <v>13.97450065612793</v>
      </c>
      <c r="AI39" s="551"/>
      <c r="AJ39" s="551"/>
      <c r="AK39" s="5">
        <v>0.81205823312759406</v>
      </c>
      <c r="AL39" s="508">
        <v>24</v>
      </c>
      <c r="AM39" s="508"/>
      <c r="AN39" s="508"/>
      <c r="AO39" s="508"/>
      <c r="AP39" s="551">
        <v>41.562000274658203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100.79673004150391</v>
      </c>
      <c r="F40" s="553"/>
      <c r="G40" s="553"/>
      <c r="H40" s="553"/>
      <c r="I40" s="553">
        <v>54.650463104248047</v>
      </c>
      <c r="J40" s="553"/>
      <c r="K40" s="508">
        <v>142.8626708984375</v>
      </c>
      <c r="L40" s="508"/>
      <c r="M40" s="508"/>
      <c r="N40" s="508">
        <v>143.84773254394531</v>
      </c>
      <c r="O40" s="508"/>
      <c r="P40" s="508"/>
      <c r="Q40" s="508"/>
      <c r="R40" s="508"/>
      <c r="S40" s="508"/>
      <c r="T40" s="3">
        <v>-0.9850616455078125</v>
      </c>
      <c r="U40" s="508">
        <v>6.5556745529174805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13.567501068115234</v>
      </c>
      <c r="AF40" s="551"/>
      <c r="AG40" s="551"/>
      <c r="AH40" s="551">
        <v>13.567501068115234</v>
      </c>
      <c r="AI40" s="551"/>
      <c r="AJ40" s="551"/>
      <c r="AK40" s="5">
        <v>0.78840748706817632</v>
      </c>
      <c r="AL40" s="508">
        <v>24</v>
      </c>
      <c r="AM40" s="508"/>
      <c r="AN40" s="508"/>
      <c r="AO40" s="508"/>
      <c r="AP40" s="551">
        <v>39.047996520996094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102.19690704345703</v>
      </c>
      <c r="F41" s="553"/>
      <c r="G41" s="553"/>
      <c r="H41" s="553"/>
      <c r="I41" s="553">
        <v>54.757568359375</v>
      </c>
      <c r="J41" s="553"/>
      <c r="K41" s="508">
        <v>146.77824401855469</v>
      </c>
      <c r="L41" s="508"/>
      <c r="M41" s="508"/>
      <c r="N41" s="508">
        <v>147.78076171875</v>
      </c>
      <c r="O41" s="508"/>
      <c r="P41" s="508"/>
      <c r="Q41" s="508"/>
      <c r="R41" s="508"/>
      <c r="S41" s="508"/>
      <c r="T41" s="3">
        <v>-1.0025177001953125</v>
      </c>
      <c r="U41" s="508">
        <v>6.9408879280090332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16.501499176025391</v>
      </c>
      <c r="AF41" s="551"/>
      <c r="AG41" s="551"/>
      <c r="AH41" s="551">
        <v>16.501499176025391</v>
      </c>
      <c r="AI41" s="551"/>
      <c r="AJ41" s="551"/>
      <c r="AK41" s="5">
        <v>0.95890211711883544</v>
      </c>
      <c r="AL41" s="508">
        <v>24</v>
      </c>
      <c r="AM41" s="508"/>
      <c r="AN41" s="508"/>
      <c r="AO41" s="508"/>
      <c r="AP41" s="551">
        <v>47.405002593994141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102.72916412353516</v>
      </c>
      <c r="F42" s="553"/>
      <c r="G42" s="553"/>
      <c r="H42" s="553"/>
      <c r="I42" s="553">
        <v>52.023250579833984</v>
      </c>
      <c r="J42" s="553"/>
      <c r="K42" s="508">
        <v>130.38093566894531</v>
      </c>
      <c r="L42" s="508"/>
      <c r="M42" s="508"/>
      <c r="N42" s="508">
        <v>131.26554870605469</v>
      </c>
      <c r="O42" s="508"/>
      <c r="P42" s="508"/>
      <c r="Q42" s="508"/>
      <c r="R42" s="508"/>
      <c r="S42" s="508"/>
      <c r="T42" s="3">
        <v>-0.884613037109375</v>
      </c>
      <c r="U42" s="508">
        <v>6.5530977249145508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18.947999954223633</v>
      </c>
      <c r="AF42" s="551"/>
      <c r="AG42" s="551"/>
      <c r="AH42" s="551">
        <v>18.947999954223633</v>
      </c>
      <c r="AI42" s="551"/>
      <c r="AJ42" s="551"/>
      <c r="AK42" s="5">
        <v>1.1010682773399354</v>
      </c>
      <c r="AL42" s="508">
        <v>24</v>
      </c>
      <c r="AM42" s="508"/>
      <c r="AN42" s="508"/>
      <c r="AO42" s="508"/>
      <c r="AP42" s="551">
        <v>50.319000244140625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101.93888092041016</v>
      </c>
      <c r="F43" s="553"/>
      <c r="G43" s="553"/>
      <c r="H43" s="553"/>
      <c r="I43" s="553">
        <v>53.449237823486328</v>
      </c>
      <c r="J43" s="553"/>
      <c r="K43" s="508">
        <v>136.54615783691406</v>
      </c>
      <c r="L43" s="508"/>
      <c r="M43" s="508"/>
      <c r="N43" s="508">
        <v>137.47451782226562</v>
      </c>
      <c r="O43" s="508"/>
      <c r="P43" s="508"/>
      <c r="Q43" s="508"/>
      <c r="R43" s="508"/>
      <c r="S43" s="508"/>
      <c r="T43" s="3">
        <v>-0.9283599853515625</v>
      </c>
      <c r="U43" s="508">
        <v>6.5642037391662598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13.856500625610352</v>
      </c>
      <c r="AF43" s="551"/>
      <c r="AG43" s="551"/>
      <c r="AH43" s="551">
        <v>13.856500625610352</v>
      </c>
      <c r="AI43" s="551"/>
      <c r="AJ43" s="551"/>
      <c r="AK43" s="5">
        <v>0.80520125135421761</v>
      </c>
      <c r="AL43" s="508">
        <v>24</v>
      </c>
      <c r="AM43" s="508"/>
      <c r="AN43" s="508"/>
      <c r="AO43" s="508"/>
      <c r="AP43" s="551">
        <v>37.767002105712891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101.17005920410156</v>
      </c>
      <c r="F44" s="553"/>
      <c r="G44" s="553"/>
      <c r="H44" s="553"/>
      <c r="I44" s="553">
        <v>54.480865478515625</v>
      </c>
      <c r="J44" s="553"/>
      <c r="K44" s="508">
        <v>147.57376098632812</v>
      </c>
      <c r="L44" s="508"/>
      <c r="M44" s="508"/>
      <c r="N44" s="508">
        <v>148.58206176757813</v>
      </c>
      <c r="O44" s="508"/>
      <c r="P44" s="508"/>
      <c r="Q44" s="508"/>
      <c r="R44" s="508"/>
      <c r="S44" s="508"/>
      <c r="T44" s="3">
        <v>-1.00830078125</v>
      </c>
      <c r="U44" s="508">
        <v>6.8492093086242676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14.587000846862793</v>
      </c>
      <c r="AF44" s="551"/>
      <c r="AG44" s="551"/>
      <c r="AH44" s="551">
        <v>14.587000846862793</v>
      </c>
      <c r="AI44" s="551"/>
      <c r="AJ44" s="551"/>
      <c r="AK44" s="5">
        <v>0.84765061921119689</v>
      </c>
      <c r="AL44" s="508">
        <v>24</v>
      </c>
      <c r="AM44" s="508"/>
      <c r="AN44" s="508"/>
      <c r="AO44" s="508"/>
      <c r="AP44" s="551">
        <v>42.138999938964844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101.34373474121094</v>
      </c>
      <c r="F45" s="553"/>
      <c r="G45" s="553"/>
      <c r="H45" s="553"/>
      <c r="I45" s="553">
        <v>54.759838104248047</v>
      </c>
      <c r="J45" s="553"/>
      <c r="K45" s="508">
        <v>151.05419921875</v>
      </c>
      <c r="L45" s="508"/>
      <c r="M45" s="508"/>
      <c r="N45" s="508">
        <v>152.06851196289062</v>
      </c>
      <c r="O45" s="508"/>
      <c r="P45" s="508"/>
      <c r="Q45" s="508"/>
      <c r="R45" s="508"/>
      <c r="S45" s="508"/>
      <c r="T45" s="3">
        <v>-1.014312744140625</v>
      </c>
      <c r="U45" s="508">
        <v>6.9923844337463379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15.436000823974609</v>
      </c>
      <c r="AF45" s="551"/>
      <c r="AG45" s="551"/>
      <c r="AH45" s="551">
        <v>15.436000823974609</v>
      </c>
      <c r="AI45" s="551"/>
      <c r="AJ45" s="551"/>
      <c r="AK45" s="5">
        <v>0.89698600788116456</v>
      </c>
      <c r="AL45" s="508">
        <v>24</v>
      </c>
      <c r="AM45" s="508"/>
      <c r="AN45" s="508"/>
      <c r="AO45" s="508"/>
      <c r="AP45" s="551">
        <v>40.901004791259766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101.29578399658203</v>
      </c>
      <c r="F46" s="553"/>
      <c r="G46" s="553"/>
      <c r="H46" s="553"/>
      <c r="I46" s="553">
        <v>51.837474822998047</v>
      </c>
      <c r="J46" s="553"/>
      <c r="K46" s="508">
        <v>127.69525146484375</v>
      </c>
      <c r="L46" s="508"/>
      <c r="M46" s="508"/>
      <c r="N46" s="508">
        <v>128.54342651367187</v>
      </c>
      <c r="O46" s="508"/>
      <c r="P46" s="508"/>
      <c r="Q46" s="508"/>
      <c r="R46" s="508"/>
      <c r="S46" s="508"/>
      <c r="T46" s="3">
        <v>-0.848175048828125</v>
      </c>
      <c r="U46" s="508">
        <v>6.2993245124816895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15.094499588012695</v>
      </c>
      <c r="AF46" s="551"/>
      <c r="AG46" s="551"/>
      <c r="AH46" s="551">
        <v>15.094499588012695</v>
      </c>
      <c r="AI46" s="551"/>
      <c r="AJ46" s="551"/>
      <c r="AK46" s="5">
        <v>0.87714137105941781</v>
      </c>
      <c r="AL46" s="508">
        <v>24</v>
      </c>
      <c r="AM46" s="508"/>
      <c r="AN46" s="508"/>
      <c r="AO46" s="508"/>
      <c r="AP46" s="551">
        <v>39.194999694824219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101.10665893554687</v>
      </c>
      <c r="F47" s="553"/>
      <c r="G47" s="553"/>
      <c r="H47" s="553"/>
      <c r="I47" s="553">
        <v>52.292640686035156</v>
      </c>
      <c r="J47" s="553"/>
      <c r="K47" s="508">
        <v>128.02703857421875</v>
      </c>
      <c r="L47" s="508"/>
      <c r="M47" s="508"/>
      <c r="N47" s="508">
        <v>128.877685546875</v>
      </c>
      <c r="O47" s="508"/>
      <c r="P47" s="508"/>
      <c r="Q47" s="508"/>
      <c r="R47" s="508"/>
      <c r="S47" s="508"/>
      <c r="T47" s="3">
        <v>-0.85064697265625</v>
      </c>
      <c r="U47" s="508">
        <v>6.2209548950195313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14.41200065612793</v>
      </c>
      <c r="AF47" s="551"/>
      <c r="AG47" s="551"/>
      <c r="AH47" s="551">
        <v>14.41200065612793</v>
      </c>
      <c r="AI47" s="551"/>
      <c r="AJ47" s="551"/>
      <c r="AK47" s="5">
        <v>0.83748135812759406</v>
      </c>
      <c r="AL47" s="508">
        <v>24</v>
      </c>
      <c r="AM47" s="508"/>
      <c r="AN47" s="508"/>
      <c r="AO47" s="508"/>
      <c r="AP47" s="551">
        <v>39.527000427246094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101.71963500976562</v>
      </c>
      <c r="F48" s="553"/>
      <c r="G48" s="553"/>
      <c r="H48" s="553"/>
      <c r="I48" s="553">
        <v>51.578498840332031</v>
      </c>
      <c r="J48" s="553"/>
      <c r="K48" s="508">
        <v>121.71794128417969</v>
      </c>
      <c r="L48" s="508"/>
      <c r="M48" s="508"/>
      <c r="N48" s="508">
        <v>122.53905487060547</v>
      </c>
      <c r="O48" s="508"/>
      <c r="P48" s="508"/>
      <c r="Q48" s="508"/>
      <c r="R48" s="508"/>
      <c r="S48" s="508"/>
      <c r="T48" s="3">
        <v>-0.82111358642578125</v>
      </c>
      <c r="U48" s="508">
        <v>6.064521312713623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15.26200008392334</v>
      </c>
      <c r="AF48" s="551"/>
      <c r="AG48" s="551"/>
      <c r="AH48" s="551">
        <v>15.26200008392334</v>
      </c>
      <c r="AI48" s="551"/>
      <c r="AJ48" s="551"/>
      <c r="AK48" s="5">
        <v>0.88687482487678526</v>
      </c>
      <c r="AL48" s="508">
        <v>24</v>
      </c>
      <c r="AM48" s="508"/>
      <c r="AN48" s="508"/>
      <c r="AO48" s="508"/>
      <c r="AP48" s="551">
        <v>43.427001953125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101.460693359375</v>
      </c>
      <c r="F49" s="553"/>
      <c r="G49" s="553"/>
      <c r="H49" s="553"/>
      <c r="I49" s="553">
        <v>52.8917236328125</v>
      </c>
      <c r="J49" s="553"/>
      <c r="K49" s="508">
        <v>134.41294860839844</v>
      </c>
      <c r="L49" s="508"/>
      <c r="M49" s="508"/>
      <c r="N49" s="508">
        <v>135.33384704589844</v>
      </c>
      <c r="O49" s="508"/>
      <c r="P49" s="508"/>
      <c r="Q49" s="508"/>
      <c r="R49" s="508"/>
      <c r="S49" s="508"/>
      <c r="T49" s="3">
        <v>-0.9208984375</v>
      </c>
      <c r="U49" s="508">
        <v>6.4889135360717773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16.650501251220703</v>
      </c>
      <c r="AF49" s="551"/>
      <c r="AG49" s="551"/>
      <c r="AH49" s="551">
        <v>16.650501251220703</v>
      </c>
      <c r="AI49" s="551"/>
      <c r="AJ49" s="551"/>
      <c r="AK49" s="5">
        <v>0.96756062770843509</v>
      </c>
      <c r="AL49" s="508">
        <v>24</v>
      </c>
      <c r="AM49" s="508"/>
      <c r="AN49" s="508"/>
      <c r="AO49" s="508"/>
      <c r="AP49" s="551">
        <v>46.014003753662109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100.74198150634766</v>
      </c>
      <c r="F50" s="553"/>
      <c r="G50" s="553"/>
      <c r="H50" s="553"/>
      <c r="I50" s="553">
        <v>54.996482849121094</v>
      </c>
      <c r="J50" s="553"/>
      <c r="K50" s="508">
        <v>148.8482666015625</v>
      </c>
      <c r="L50" s="508"/>
      <c r="M50" s="508"/>
      <c r="N50" s="508">
        <v>149.88966369628906</v>
      </c>
      <c r="O50" s="508"/>
      <c r="P50" s="508"/>
      <c r="Q50" s="508"/>
      <c r="R50" s="508"/>
      <c r="S50" s="508"/>
      <c r="T50" s="3">
        <v>-1.0413970947265625</v>
      </c>
      <c r="U50" s="508">
        <v>6.7401614189147949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14.635499954223633</v>
      </c>
      <c r="AF50" s="551"/>
      <c r="AG50" s="551"/>
      <c r="AH50" s="551">
        <v>14.635499954223633</v>
      </c>
      <c r="AI50" s="551"/>
      <c r="AJ50" s="551"/>
      <c r="AK50" s="5">
        <v>0.85046890233993533</v>
      </c>
      <c r="AL50" s="508">
        <v>24</v>
      </c>
      <c r="AM50" s="508"/>
      <c r="AN50" s="508"/>
      <c r="AO50" s="508"/>
      <c r="AP50" s="551">
        <v>39.442005157470703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101.19449615478516</v>
      </c>
      <c r="F51" s="553"/>
      <c r="G51" s="553"/>
      <c r="H51" s="553"/>
      <c r="I51" s="553">
        <v>54.757125854492187</v>
      </c>
      <c r="J51" s="553"/>
      <c r="K51" s="508">
        <v>140.0767822265625</v>
      </c>
      <c r="L51" s="508"/>
      <c r="M51" s="508"/>
      <c r="N51" s="508">
        <v>141.04736328125</v>
      </c>
      <c r="O51" s="508"/>
      <c r="P51" s="508"/>
      <c r="Q51" s="508"/>
      <c r="R51" s="508"/>
      <c r="S51" s="508"/>
      <c r="T51" s="3">
        <v>-0.9705810546875</v>
      </c>
      <c r="U51" s="508">
        <v>6.4824132919311523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13.882999420166016</v>
      </c>
      <c r="AF51" s="551"/>
      <c r="AG51" s="551"/>
      <c r="AH51" s="551">
        <v>13.882999420166016</v>
      </c>
      <c r="AI51" s="551"/>
      <c r="AJ51" s="551"/>
      <c r="AK51" s="5">
        <v>0.80674109630584723</v>
      </c>
      <c r="AL51" s="508">
        <v>24</v>
      </c>
      <c r="AM51" s="508"/>
      <c r="AN51" s="508"/>
      <c r="AO51" s="508"/>
      <c r="AP51" s="551">
        <v>36.828998565673828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73.802543640136719</v>
      </c>
      <c r="F52" s="553"/>
      <c r="G52" s="553"/>
      <c r="H52" s="553"/>
      <c r="I52" s="553">
        <v>42.470912933349609</v>
      </c>
      <c r="J52" s="553"/>
      <c r="K52" s="508">
        <v>129.29519653320312</v>
      </c>
      <c r="L52" s="508"/>
      <c r="M52" s="508"/>
      <c r="N52" s="508">
        <v>130.61654663085937</v>
      </c>
      <c r="O52" s="508"/>
      <c r="P52" s="508"/>
      <c r="Q52" s="508"/>
      <c r="R52" s="508"/>
      <c r="S52" s="508"/>
      <c r="T52" s="3">
        <v>-1.32135009765625</v>
      </c>
      <c r="U52" s="508">
        <v>3.9614901542663574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17.750001907348633</v>
      </c>
      <c r="AF52" s="551"/>
      <c r="AG52" s="551"/>
      <c r="AH52" s="551">
        <v>17.750001907348633</v>
      </c>
      <c r="AI52" s="551"/>
      <c r="AJ52" s="551"/>
      <c r="AK52" s="5">
        <v>1.0314526108360291</v>
      </c>
      <c r="AL52" s="508">
        <v>24</v>
      </c>
      <c r="AM52" s="508"/>
      <c r="AN52" s="508"/>
      <c r="AO52" s="508"/>
      <c r="AP52" s="551">
        <v>39.107997894287109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77.02667236328125</v>
      </c>
      <c r="F53" s="553"/>
      <c r="G53" s="553"/>
      <c r="H53" s="553"/>
      <c r="I53" s="553">
        <v>48.660854339599609</v>
      </c>
      <c r="J53" s="553"/>
      <c r="K53" s="508">
        <v>163.42964172363281</v>
      </c>
      <c r="L53" s="508"/>
      <c r="M53" s="508"/>
      <c r="N53" s="508">
        <v>164.64007568359375</v>
      </c>
      <c r="O53" s="508"/>
      <c r="P53" s="508"/>
      <c r="Q53" s="508"/>
      <c r="R53" s="508"/>
      <c r="S53" s="508"/>
      <c r="T53" s="3">
        <v>-1.2104339599609375</v>
      </c>
      <c r="U53" s="508">
        <v>4.6068587303161621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14.905000686645508</v>
      </c>
      <c r="AF53" s="551"/>
      <c r="AG53" s="551"/>
      <c r="AH53" s="551">
        <v>14.905000686645508</v>
      </c>
      <c r="AI53" s="551"/>
      <c r="AJ53" s="551"/>
      <c r="AK53" s="5">
        <v>0.86612958990097044</v>
      </c>
      <c r="AL53" s="508">
        <v>24</v>
      </c>
      <c r="AM53" s="508"/>
      <c r="AN53" s="508"/>
      <c r="AO53" s="508"/>
      <c r="AP53" s="551">
        <v>38.206996917724609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88.746864827473971</v>
      </c>
      <c r="F54" s="552"/>
      <c r="G54" s="552"/>
      <c r="H54" s="552"/>
      <c r="I54" s="552">
        <v>50.885356903076172</v>
      </c>
      <c r="J54" s="552"/>
      <c r="K54" s="501">
        <v>4369.9828186035138</v>
      </c>
      <c r="L54" s="501"/>
      <c r="M54" s="501"/>
      <c r="N54" s="501">
        <v>4401.832847595213</v>
      </c>
      <c r="O54" s="501"/>
      <c r="P54" s="501"/>
      <c r="Q54" s="501"/>
      <c r="R54" s="501"/>
      <c r="S54" s="501"/>
      <c r="T54" s="4">
        <v>-31.850028991699212</v>
      </c>
      <c r="U54" s="501">
        <v>159.48974609375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443.07598876953119</v>
      </c>
      <c r="AF54" s="501"/>
      <c r="AG54" s="501"/>
      <c r="AH54" s="501">
        <v>443.07598876953119</v>
      </c>
      <c r="AI54" s="501"/>
      <c r="AJ54" s="501"/>
      <c r="AK54" s="4">
        <v>25.747147369937903</v>
      </c>
      <c r="AL54" s="500">
        <v>720</v>
      </c>
      <c r="AM54" s="500"/>
      <c r="AN54" s="500"/>
      <c r="AO54" s="500"/>
      <c r="AP54" s="501">
        <v>1287.626037597656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184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17729.70703125</v>
      </c>
      <c r="G60" s="484"/>
      <c r="H60" s="484"/>
      <c r="I60" s="484"/>
      <c r="J60" s="484"/>
      <c r="K60" s="484"/>
      <c r="L60" s="484">
        <v>17037.525390625</v>
      </c>
      <c r="M60" s="484"/>
      <c r="N60" s="484"/>
      <c r="O60" s="484"/>
      <c r="P60" s="484">
        <v>438.07363891601562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1405.1400146484375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4999.34814453125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13359.724609375</v>
      </c>
      <c r="G61" s="484"/>
      <c r="H61" s="484"/>
      <c r="I61" s="484"/>
      <c r="J61" s="484"/>
      <c r="K61" s="484"/>
      <c r="L61" s="484">
        <v>12635.6923828125</v>
      </c>
      <c r="M61" s="484"/>
      <c r="N61" s="484"/>
      <c r="O61" s="484"/>
      <c r="P61" s="484">
        <v>278.58389282226562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962.06402587890625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3711.72216796875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4369.982421875</v>
      </c>
      <c r="G62" s="484"/>
      <c r="H62" s="484"/>
      <c r="I62" s="484"/>
      <c r="J62" s="484"/>
      <c r="K62" s="484"/>
      <c r="L62" s="484">
        <v>4401.8330078125</v>
      </c>
      <c r="M62" s="484"/>
      <c r="N62" s="484"/>
      <c r="O62" s="484"/>
      <c r="P62" s="484">
        <v>159.48974609375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443.07598876953119</v>
      </c>
      <c r="AG62" s="484"/>
      <c r="AH62" s="484"/>
      <c r="AI62" s="484">
        <v>25.747147369937903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1287.6259765625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159.48974609375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25.747145707397465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133.74260038635251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443.07598876953119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1287.6259765625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4" workbookViewId="0">
      <selection activeCell="T68" sqref="T68:W69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  <c r="AQ6" s="493"/>
      <c r="AR6" s="493"/>
      <c r="AS6" s="493"/>
    </row>
    <row r="7" spans="2:49" ht="2.25" customHeight="1"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252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253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252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254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242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255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86.39111328125</v>
      </c>
      <c r="F24" s="553"/>
      <c r="G24" s="553"/>
      <c r="H24" s="553"/>
      <c r="I24" s="553">
        <v>43.435722351074219</v>
      </c>
      <c r="J24" s="553"/>
      <c r="K24" s="508">
        <v>197.16864013671875</v>
      </c>
      <c r="L24" s="508"/>
      <c r="M24" s="508"/>
      <c r="N24" s="508">
        <v>198.11370849609375</v>
      </c>
      <c r="O24" s="508"/>
      <c r="P24" s="508"/>
      <c r="Q24" s="508"/>
      <c r="R24" s="508"/>
      <c r="S24" s="508"/>
      <c r="T24" s="3">
        <v>-0.945068359375</v>
      </c>
      <c r="U24" s="508">
        <v>0.87195736169815063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25.829999923706055</v>
      </c>
      <c r="AF24" s="551"/>
      <c r="AG24" s="551"/>
      <c r="AH24" s="551">
        <v>25.829999923706055</v>
      </c>
      <c r="AI24" s="551"/>
      <c r="AJ24" s="551"/>
      <c r="AK24" s="5">
        <v>1.5009812955665589</v>
      </c>
      <c r="AL24" s="508">
        <v>24</v>
      </c>
      <c r="AM24" s="508"/>
      <c r="AN24" s="508"/>
      <c r="AO24" s="508"/>
      <c r="AP24" s="551">
        <v>63.467498779296875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77.797462463378906</v>
      </c>
      <c r="F25" s="553"/>
      <c r="G25" s="553"/>
      <c r="H25" s="553"/>
      <c r="I25" s="553">
        <v>45.339405059814453</v>
      </c>
      <c r="J25" s="553"/>
      <c r="K25" s="508">
        <v>255.37847900390625</v>
      </c>
      <c r="L25" s="508"/>
      <c r="M25" s="508"/>
      <c r="N25" s="508">
        <v>258.25155639648437</v>
      </c>
      <c r="O25" s="508"/>
      <c r="P25" s="508"/>
      <c r="Q25" s="508"/>
      <c r="R25" s="508"/>
      <c r="S25" s="508"/>
      <c r="T25" s="3">
        <v>-2.873077392578125</v>
      </c>
      <c r="U25" s="508">
        <v>-2.1101236343383789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24.57349967956543</v>
      </c>
      <c r="AF25" s="551"/>
      <c r="AG25" s="551"/>
      <c r="AH25" s="551">
        <v>24.57349967956543</v>
      </c>
      <c r="AI25" s="551"/>
      <c r="AJ25" s="551"/>
      <c r="AK25" s="5">
        <v>1.4279660663795473</v>
      </c>
      <c r="AL25" s="508">
        <v>24</v>
      </c>
      <c r="AM25" s="508"/>
      <c r="AN25" s="508"/>
      <c r="AO25" s="508"/>
      <c r="AP25" s="551">
        <v>62.461250305175781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70.181381225585937</v>
      </c>
      <c r="F26" s="553"/>
      <c r="G26" s="553"/>
      <c r="H26" s="553"/>
      <c r="I26" s="553">
        <v>46.567462921142578</v>
      </c>
      <c r="J26" s="553"/>
      <c r="K26" s="508">
        <v>334.57086181640625</v>
      </c>
      <c r="L26" s="508"/>
      <c r="M26" s="508"/>
      <c r="N26" s="508">
        <v>338.72262573242187</v>
      </c>
      <c r="O26" s="508"/>
      <c r="P26" s="508"/>
      <c r="Q26" s="508"/>
      <c r="R26" s="508"/>
      <c r="S26" s="508"/>
      <c r="T26" s="3">
        <v>-4.151763916015625</v>
      </c>
      <c r="U26" s="508">
        <v>7.9213352203369141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23.032499313354492</v>
      </c>
      <c r="AF26" s="551"/>
      <c r="AG26" s="551"/>
      <c r="AH26" s="551">
        <v>23.032499313354492</v>
      </c>
      <c r="AI26" s="551"/>
      <c r="AJ26" s="551"/>
      <c r="AK26" s="5">
        <v>1.3384185350990296</v>
      </c>
      <c r="AL26" s="508">
        <v>24</v>
      </c>
      <c r="AM26" s="508"/>
      <c r="AN26" s="508"/>
      <c r="AO26" s="508"/>
      <c r="AP26" s="551">
        <v>59.630001068115234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73.536689758300781</v>
      </c>
      <c r="F27" s="553"/>
      <c r="G27" s="553"/>
      <c r="H27" s="553"/>
      <c r="I27" s="553">
        <v>46.989425659179688</v>
      </c>
      <c r="J27" s="553"/>
      <c r="K27" s="508">
        <v>328.40731811523437</v>
      </c>
      <c r="L27" s="508"/>
      <c r="M27" s="508"/>
      <c r="N27" s="508">
        <v>331.7542724609375</v>
      </c>
      <c r="O27" s="508"/>
      <c r="P27" s="508"/>
      <c r="Q27" s="508"/>
      <c r="R27" s="508"/>
      <c r="S27" s="508"/>
      <c r="T27" s="3">
        <v>-3.346954345703125</v>
      </c>
      <c r="U27" s="508">
        <v>8.7400083541870117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27.680000305175781</v>
      </c>
      <c r="AF27" s="551"/>
      <c r="AG27" s="551"/>
      <c r="AH27" s="551">
        <v>27.680000305175781</v>
      </c>
      <c r="AI27" s="551"/>
      <c r="AJ27" s="551"/>
      <c r="AK27" s="5">
        <v>1.6084848177337647</v>
      </c>
      <c r="AL27" s="508">
        <v>24</v>
      </c>
      <c r="AM27" s="508"/>
      <c r="AN27" s="508"/>
      <c r="AO27" s="508"/>
      <c r="AP27" s="551">
        <v>74.241249084472656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77.388969421386719</v>
      </c>
      <c r="F28" s="553"/>
      <c r="G28" s="553"/>
      <c r="H28" s="553"/>
      <c r="I28" s="553">
        <v>45.132926940917969</v>
      </c>
      <c r="J28" s="553"/>
      <c r="K28" s="508">
        <v>269.51812744140625</v>
      </c>
      <c r="L28" s="508"/>
      <c r="M28" s="508"/>
      <c r="N28" s="508">
        <v>272.13330078125</v>
      </c>
      <c r="O28" s="508"/>
      <c r="P28" s="508"/>
      <c r="Q28" s="508"/>
      <c r="R28" s="508"/>
      <c r="S28" s="508"/>
      <c r="T28" s="3">
        <v>-2.61517333984375</v>
      </c>
      <c r="U28" s="508">
        <v>8.712397575378418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30.734498977661133</v>
      </c>
      <c r="AF28" s="551"/>
      <c r="AG28" s="551"/>
      <c r="AH28" s="551">
        <v>30.734498977661133</v>
      </c>
      <c r="AI28" s="551"/>
      <c r="AJ28" s="551"/>
      <c r="AK28" s="5">
        <v>1.7859817355918886</v>
      </c>
      <c r="AL28" s="508">
        <v>24</v>
      </c>
      <c r="AM28" s="508"/>
      <c r="AN28" s="508"/>
      <c r="AO28" s="508"/>
      <c r="AP28" s="551">
        <v>78.22125244140625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77.711784362792969</v>
      </c>
      <c r="F29" s="553"/>
      <c r="G29" s="553"/>
      <c r="H29" s="553"/>
      <c r="I29" s="553">
        <v>45.458816528320313</v>
      </c>
      <c r="J29" s="553"/>
      <c r="K29" s="508">
        <v>258.89407348632812</v>
      </c>
      <c r="L29" s="508"/>
      <c r="M29" s="508"/>
      <c r="N29" s="508">
        <v>261.51092529296875</v>
      </c>
      <c r="O29" s="508"/>
      <c r="P29" s="508"/>
      <c r="Q29" s="508"/>
      <c r="R29" s="508"/>
      <c r="S29" s="508"/>
      <c r="T29" s="3">
        <v>-2.616851806640625</v>
      </c>
      <c r="U29" s="508">
        <v>8.3684053421020508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25.812999725341797</v>
      </c>
      <c r="AF29" s="551"/>
      <c r="AG29" s="551"/>
      <c r="AH29" s="551">
        <v>25.812999725341797</v>
      </c>
      <c r="AI29" s="551"/>
      <c r="AJ29" s="551"/>
      <c r="AK29" s="5">
        <v>1.4999934140396118</v>
      </c>
      <c r="AL29" s="508">
        <v>24</v>
      </c>
      <c r="AM29" s="508"/>
      <c r="AN29" s="508"/>
      <c r="AO29" s="508"/>
      <c r="AP29" s="551">
        <v>64.431251525878906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81.425758361816406</v>
      </c>
      <c r="F30" s="553"/>
      <c r="G30" s="553"/>
      <c r="H30" s="553"/>
      <c r="I30" s="553">
        <v>44.924079895019531</v>
      </c>
      <c r="J30" s="553"/>
      <c r="K30" s="508">
        <v>230.32887268066406</v>
      </c>
      <c r="L30" s="508"/>
      <c r="M30" s="508"/>
      <c r="N30" s="508">
        <v>232.49044799804687</v>
      </c>
      <c r="O30" s="508"/>
      <c r="P30" s="508"/>
      <c r="Q30" s="508"/>
      <c r="R30" s="508"/>
      <c r="S30" s="508"/>
      <c r="T30" s="3">
        <v>-2.1615753173828125</v>
      </c>
      <c r="U30" s="508">
        <v>8.4251222610473633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24.836000442504883</v>
      </c>
      <c r="AF30" s="551"/>
      <c r="AG30" s="551"/>
      <c r="AH30" s="551">
        <v>24.836000442504883</v>
      </c>
      <c r="AI30" s="551"/>
      <c r="AJ30" s="551"/>
      <c r="AK30" s="5">
        <v>1.4432199857139587</v>
      </c>
      <c r="AL30" s="508">
        <v>24</v>
      </c>
      <c r="AM30" s="508"/>
      <c r="AN30" s="508"/>
      <c r="AO30" s="508"/>
      <c r="AP30" s="551">
        <v>63.026248931884766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81.2562255859375</v>
      </c>
      <c r="F31" s="553"/>
      <c r="G31" s="553"/>
      <c r="H31" s="553"/>
      <c r="I31" s="553">
        <v>44.183300018310547</v>
      </c>
      <c r="J31" s="553"/>
      <c r="K31" s="508">
        <v>228.39547729492187</v>
      </c>
      <c r="L31" s="508"/>
      <c r="M31" s="508"/>
      <c r="N31" s="508">
        <v>230.74671936035156</v>
      </c>
      <c r="O31" s="508"/>
      <c r="P31" s="508"/>
      <c r="Q31" s="508"/>
      <c r="R31" s="508"/>
      <c r="S31" s="508"/>
      <c r="T31" s="3">
        <v>-2.3512420654296875</v>
      </c>
      <c r="U31" s="508">
        <v>8.4846181869506836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26.285999298095703</v>
      </c>
      <c r="AF31" s="551"/>
      <c r="AG31" s="551"/>
      <c r="AH31" s="551">
        <v>26.285999298095703</v>
      </c>
      <c r="AI31" s="551"/>
      <c r="AJ31" s="551"/>
      <c r="AK31" s="5">
        <v>1.5274794192123413</v>
      </c>
      <c r="AL31" s="508">
        <v>24</v>
      </c>
      <c r="AM31" s="508"/>
      <c r="AN31" s="508"/>
      <c r="AO31" s="508"/>
      <c r="AP31" s="551">
        <v>69.569999694824219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77.915168762207031</v>
      </c>
      <c r="F32" s="553"/>
      <c r="G32" s="553"/>
      <c r="H32" s="553"/>
      <c r="I32" s="553">
        <v>45.374683380126953</v>
      </c>
      <c r="J32" s="553"/>
      <c r="K32" s="508">
        <v>256.742431640625</v>
      </c>
      <c r="L32" s="508"/>
      <c r="M32" s="508"/>
      <c r="N32" s="508">
        <v>259.99462890625</v>
      </c>
      <c r="O32" s="508"/>
      <c r="P32" s="508"/>
      <c r="Q32" s="508"/>
      <c r="R32" s="508"/>
      <c r="S32" s="508"/>
      <c r="T32" s="3">
        <v>-3.252197265625</v>
      </c>
      <c r="U32" s="508">
        <v>8.3728246688842773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25.656000137329102</v>
      </c>
      <c r="AF32" s="551"/>
      <c r="AG32" s="551"/>
      <c r="AH32" s="551">
        <v>25.656000137329102</v>
      </c>
      <c r="AI32" s="551"/>
      <c r="AJ32" s="551"/>
      <c r="AK32" s="5">
        <v>1.4908701679801941</v>
      </c>
      <c r="AL32" s="508">
        <v>24</v>
      </c>
      <c r="AM32" s="508"/>
      <c r="AN32" s="508"/>
      <c r="AO32" s="508"/>
      <c r="AP32" s="551">
        <v>68.65374755859375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73.105880737304688</v>
      </c>
      <c r="F33" s="553"/>
      <c r="G33" s="553"/>
      <c r="H33" s="553"/>
      <c r="I33" s="553">
        <v>46.712558746337891</v>
      </c>
      <c r="J33" s="553"/>
      <c r="K33" s="508">
        <v>311.06991577148437</v>
      </c>
      <c r="L33" s="508"/>
      <c r="M33" s="508"/>
      <c r="N33" s="508">
        <v>314.88650512695312</v>
      </c>
      <c r="O33" s="508"/>
      <c r="P33" s="508"/>
      <c r="Q33" s="508"/>
      <c r="R33" s="508"/>
      <c r="S33" s="508"/>
      <c r="T33" s="3">
        <v>-3.81658935546875</v>
      </c>
      <c r="U33" s="508">
        <v>8.2345666885375977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24.854999542236328</v>
      </c>
      <c r="AF33" s="551"/>
      <c r="AG33" s="551"/>
      <c r="AH33" s="551">
        <v>24.854999542236328</v>
      </c>
      <c r="AI33" s="551"/>
      <c r="AJ33" s="551"/>
      <c r="AK33" s="5">
        <v>1.4443240233993531</v>
      </c>
      <c r="AL33" s="508">
        <v>24</v>
      </c>
      <c r="AM33" s="508"/>
      <c r="AN33" s="508"/>
      <c r="AO33" s="508"/>
      <c r="AP33" s="551">
        <v>65.132499694824219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74.704315185546875</v>
      </c>
      <c r="F34" s="553"/>
      <c r="G34" s="553"/>
      <c r="H34" s="553"/>
      <c r="I34" s="553">
        <v>46.271533966064453</v>
      </c>
      <c r="J34" s="553"/>
      <c r="K34" s="508">
        <v>295.77978515625</v>
      </c>
      <c r="L34" s="508"/>
      <c r="M34" s="508"/>
      <c r="N34" s="508">
        <v>299.030029296875</v>
      </c>
      <c r="O34" s="508"/>
      <c r="P34" s="508"/>
      <c r="Q34" s="508"/>
      <c r="R34" s="508"/>
      <c r="S34" s="508"/>
      <c r="T34" s="3">
        <v>-3.250244140625</v>
      </c>
      <c r="U34" s="508">
        <v>8.4296464920043945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26.550500869750977</v>
      </c>
      <c r="AF34" s="551"/>
      <c r="AG34" s="551"/>
      <c r="AH34" s="551">
        <v>26.550500869750977</v>
      </c>
      <c r="AI34" s="551"/>
      <c r="AJ34" s="551"/>
      <c r="AK34" s="5">
        <v>1.5428496055412293</v>
      </c>
      <c r="AL34" s="508">
        <v>24</v>
      </c>
      <c r="AM34" s="508"/>
      <c r="AN34" s="508"/>
      <c r="AO34" s="508"/>
      <c r="AP34" s="551">
        <v>71.982498168945313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75.693656921386719</v>
      </c>
      <c r="F35" s="553"/>
      <c r="G35" s="553"/>
      <c r="H35" s="553"/>
      <c r="I35" s="553">
        <v>45.207847595214844</v>
      </c>
      <c r="J35" s="553"/>
      <c r="K35" s="508">
        <v>284.11517333984375</v>
      </c>
      <c r="L35" s="508"/>
      <c r="M35" s="508"/>
      <c r="N35" s="508">
        <v>287.21762084960937</v>
      </c>
      <c r="O35" s="508"/>
      <c r="P35" s="508"/>
      <c r="Q35" s="508"/>
      <c r="R35" s="508"/>
      <c r="S35" s="508"/>
      <c r="T35" s="3">
        <v>-3.102447509765625</v>
      </c>
      <c r="U35" s="508">
        <v>8.6847362518310547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32.723499298095703</v>
      </c>
      <c r="AF35" s="551"/>
      <c r="AG35" s="551"/>
      <c r="AH35" s="551">
        <v>32.723499298095703</v>
      </c>
      <c r="AI35" s="551"/>
      <c r="AJ35" s="551"/>
      <c r="AK35" s="5">
        <v>1.9015625442123414</v>
      </c>
      <c r="AL35" s="508">
        <v>24</v>
      </c>
      <c r="AM35" s="508"/>
      <c r="AN35" s="508"/>
      <c r="AO35" s="508"/>
      <c r="AP35" s="551">
        <v>82.567497253417969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89.537216186523438</v>
      </c>
      <c r="F36" s="553"/>
      <c r="G36" s="553"/>
      <c r="H36" s="553"/>
      <c r="I36" s="553">
        <v>44.018333435058594</v>
      </c>
      <c r="J36" s="553"/>
      <c r="K36" s="508">
        <v>194.19207763671875</v>
      </c>
      <c r="L36" s="508"/>
      <c r="M36" s="508"/>
      <c r="N36" s="508">
        <v>195.47499084472656</v>
      </c>
      <c r="O36" s="508"/>
      <c r="P36" s="508"/>
      <c r="Q36" s="508"/>
      <c r="R36" s="508"/>
      <c r="S36" s="508"/>
      <c r="T36" s="3">
        <v>-1.2829132080078125</v>
      </c>
      <c r="U36" s="508">
        <v>8.8593950271606445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24.9375</v>
      </c>
      <c r="AF36" s="551"/>
      <c r="AG36" s="551"/>
      <c r="AH36" s="551">
        <v>24.9375</v>
      </c>
      <c r="AI36" s="551"/>
      <c r="AJ36" s="551"/>
      <c r="AK36" s="5">
        <v>1.449118125</v>
      </c>
      <c r="AL36" s="508">
        <v>24</v>
      </c>
      <c r="AM36" s="508"/>
      <c r="AN36" s="508"/>
      <c r="AO36" s="508"/>
      <c r="AP36" s="551">
        <v>63.371250152587891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92.144905090332031</v>
      </c>
      <c r="F37" s="553"/>
      <c r="G37" s="553"/>
      <c r="H37" s="553"/>
      <c r="I37" s="553">
        <v>42.553855895996094</v>
      </c>
      <c r="J37" s="553"/>
      <c r="K37" s="508">
        <v>176.37382507324219</v>
      </c>
      <c r="L37" s="508"/>
      <c r="M37" s="508"/>
      <c r="N37" s="508">
        <v>177.34156799316406</v>
      </c>
      <c r="O37" s="508"/>
      <c r="P37" s="508"/>
      <c r="Q37" s="508"/>
      <c r="R37" s="508"/>
      <c r="S37" s="508"/>
      <c r="T37" s="3">
        <v>-0.967742919921875</v>
      </c>
      <c r="U37" s="508">
        <v>8.7650251388549805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25.334499359130859</v>
      </c>
      <c r="AF37" s="551"/>
      <c r="AG37" s="551"/>
      <c r="AH37" s="551">
        <v>25.334499359130859</v>
      </c>
      <c r="AI37" s="551"/>
      <c r="AJ37" s="551"/>
      <c r="AK37" s="5">
        <v>1.4721877577590943</v>
      </c>
      <c r="AL37" s="508">
        <v>24</v>
      </c>
      <c r="AM37" s="508"/>
      <c r="AN37" s="508"/>
      <c r="AO37" s="508"/>
      <c r="AP37" s="551">
        <v>62.028751373291016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94.180145263671875</v>
      </c>
      <c r="F38" s="553"/>
      <c r="G38" s="553"/>
      <c r="H38" s="553"/>
      <c r="I38" s="553">
        <v>42.828556060791016</v>
      </c>
      <c r="J38" s="553"/>
      <c r="K38" s="508">
        <v>170.46635437011719</v>
      </c>
      <c r="L38" s="508"/>
      <c r="M38" s="508"/>
      <c r="N38" s="508">
        <v>171.44151306152344</v>
      </c>
      <c r="O38" s="508"/>
      <c r="P38" s="508"/>
      <c r="Q38" s="508"/>
      <c r="R38" s="508"/>
      <c r="S38" s="508"/>
      <c r="T38" s="3">
        <v>-0.97515869140625</v>
      </c>
      <c r="U38" s="508">
        <v>8.7732334136962891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23.822500228881836</v>
      </c>
      <c r="AF38" s="551"/>
      <c r="AG38" s="551"/>
      <c r="AH38" s="551">
        <v>23.822500228881836</v>
      </c>
      <c r="AI38" s="551"/>
      <c r="AJ38" s="551"/>
      <c r="AK38" s="5">
        <v>1.3843254883003235</v>
      </c>
      <c r="AL38" s="508">
        <v>24</v>
      </c>
      <c r="AM38" s="508"/>
      <c r="AN38" s="508"/>
      <c r="AO38" s="508"/>
      <c r="AP38" s="551">
        <v>59.930000305175781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101.05630493164062</v>
      </c>
      <c r="F39" s="553"/>
      <c r="G39" s="553"/>
      <c r="H39" s="553"/>
      <c r="I39" s="553">
        <v>42.335472106933594</v>
      </c>
      <c r="J39" s="553"/>
      <c r="K39" s="508">
        <v>164.4093017578125</v>
      </c>
      <c r="L39" s="508"/>
      <c r="M39" s="508"/>
      <c r="N39" s="508">
        <v>165.20266723632812</v>
      </c>
      <c r="O39" s="508"/>
      <c r="P39" s="508"/>
      <c r="Q39" s="508"/>
      <c r="R39" s="508"/>
      <c r="S39" s="508"/>
      <c r="T39" s="3">
        <v>-0.793365478515625</v>
      </c>
      <c r="U39" s="508">
        <v>9.677581787109375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26.576999664306641</v>
      </c>
      <c r="AF39" s="551"/>
      <c r="AG39" s="551"/>
      <c r="AH39" s="551">
        <v>26.576999664306641</v>
      </c>
      <c r="AI39" s="551"/>
      <c r="AJ39" s="551"/>
      <c r="AK39" s="5">
        <v>1.544389450492859</v>
      </c>
      <c r="AL39" s="508">
        <v>24</v>
      </c>
      <c r="AM39" s="508"/>
      <c r="AN39" s="508"/>
      <c r="AO39" s="508"/>
      <c r="AP39" s="551">
        <v>65.082496643066406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101.60439300537109</v>
      </c>
      <c r="F40" s="553"/>
      <c r="G40" s="553"/>
      <c r="H40" s="553"/>
      <c r="I40" s="553">
        <v>52.656349182128906</v>
      </c>
      <c r="J40" s="553"/>
      <c r="K40" s="508">
        <v>245.40997314453125</v>
      </c>
      <c r="L40" s="508"/>
      <c r="M40" s="508"/>
      <c r="N40" s="508">
        <v>246.36976623535156</v>
      </c>
      <c r="O40" s="508"/>
      <c r="P40" s="508"/>
      <c r="Q40" s="508"/>
      <c r="R40" s="508"/>
      <c r="S40" s="508"/>
      <c r="T40" s="3">
        <v>-0.9597930908203125</v>
      </c>
      <c r="U40" s="508">
        <v>12.052355766296387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24.785999298095703</v>
      </c>
      <c r="AF40" s="551"/>
      <c r="AG40" s="551"/>
      <c r="AH40" s="551">
        <v>24.785999298095703</v>
      </c>
      <c r="AI40" s="551"/>
      <c r="AJ40" s="551"/>
      <c r="AK40" s="5">
        <v>1.4403144192123414</v>
      </c>
      <c r="AL40" s="508">
        <v>24</v>
      </c>
      <c r="AM40" s="508"/>
      <c r="AN40" s="508"/>
      <c r="AO40" s="508"/>
      <c r="AP40" s="551">
        <v>63.632499694824219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103.03063201904297</v>
      </c>
      <c r="F41" s="553"/>
      <c r="G41" s="553"/>
      <c r="H41" s="553"/>
      <c r="I41" s="553">
        <v>58.104019165039063</v>
      </c>
      <c r="J41" s="553"/>
      <c r="K41" s="508">
        <v>321.83212280273437</v>
      </c>
      <c r="L41" s="508"/>
      <c r="M41" s="508"/>
      <c r="N41" s="508">
        <v>322.94686889648438</v>
      </c>
      <c r="O41" s="508"/>
      <c r="P41" s="508"/>
      <c r="Q41" s="508"/>
      <c r="R41" s="508"/>
      <c r="S41" s="508"/>
      <c r="T41" s="3">
        <v>-1.11474609375</v>
      </c>
      <c r="U41" s="508">
        <v>14.509922981262207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28.194499969482422</v>
      </c>
      <c r="AF41" s="551"/>
      <c r="AG41" s="551"/>
      <c r="AH41" s="551">
        <v>28.194499969482422</v>
      </c>
      <c r="AI41" s="551"/>
      <c r="AJ41" s="551"/>
      <c r="AK41" s="5">
        <v>1.6383823932266235</v>
      </c>
      <c r="AL41" s="508">
        <v>24</v>
      </c>
      <c r="AM41" s="508"/>
      <c r="AN41" s="508"/>
      <c r="AO41" s="508"/>
      <c r="AP41" s="551">
        <v>71.711250305175781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103.35321044921875</v>
      </c>
      <c r="F42" s="553"/>
      <c r="G42" s="553"/>
      <c r="H42" s="553"/>
      <c r="I42" s="553">
        <v>58.328880310058594</v>
      </c>
      <c r="J42" s="553"/>
      <c r="K42" s="508">
        <v>326.98678588867187</v>
      </c>
      <c r="L42" s="508"/>
      <c r="M42" s="508"/>
      <c r="N42" s="508">
        <v>328.14212036132812</v>
      </c>
      <c r="O42" s="508"/>
      <c r="P42" s="508"/>
      <c r="Q42" s="508"/>
      <c r="R42" s="508"/>
      <c r="S42" s="508"/>
      <c r="T42" s="3">
        <v>-1.15533447265625</v>
      </c>
      <c r="U42" s="508">
        <v>14.774806976318359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31.446001052856445</v>
      </c>
      <c r="AF42" s="551"/>
      <c r="AG42" s="551"/>
      <c r="AH42" s="551">
        <v>31.446001052856445</v>
      </c>
      <c r="AI42" s="551"/>
      <c r="AJ42" s="551"/>
      <c r="AK42" s="5">
        <v>1.8273271211814881</v>
      </c>
      <c r="AL42" s="508">
        <v>24</v>
      </c>
      <c r="AM42" s="508"/>
      <c r="AN42" s="508"/>
      <c r="AO42" s="508"/>
      <c r="AP42" s="551">
        <v>78.853752136230469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102.81999969482422</v>
      </c>
      <c r="F43" s="553"/>
      <c r="G43" s="553"/>
      <c r="H43" s="553"/>
      <c r="I43" s="553">
        <v>58.864887237548828</v>
      </c>
      <c r="J43" s="553"/>
      <c r="K43" s="508">
        <v>322.21221923828125</v>
      </c>
      <c r="L43" s="508"/>
      <c r="M43" s="508"/>
      <c r="N43" s="508">
        <v>323.39508056640625</v>
      </c>
      <c r="O43" s="508"/>
      <c r="P43" s="508"/>
      <c r="Q43" s="508"/>
      <c r="R43" s="508"/>
      <c r="S43" s="508"/>
      <c r="T43" s="3">
        <v>-1.182861328125</v>
      </c>
      <c r="U43" s="508">
        <v>14.213603973388672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24.712499618530273</v>
      </c>
      <c r="AF43" s="551"/>
      <c r="AG43" s="551"/>
      <c r="AH43" s="551">
        <v>24.712499618530273</v>
      </c>
      <c r="AI43" s="551"/>
      <c r="AJ43" s="551"/>
      <c r="AK43" s="5">
        <v>1.4360433528327943</v>
      </c>
      <c r="AL43" s="508">
        <v>24</v>
      </c>
      <c r="AM43" s="508"/>
      <c r="AN43" s="508"/>
      <c r="AO43" s="508"/>
      <c r="AP43" s="551">
        <v>62.268749237060547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101.20433807373047</v>
      </c>
      <c r="F44" s="553"/>
      <c r="G44" s="553"/>
      <c r="H44" s="553"/>
      <c r="I44" s="553">
        <v>57.625846862792969</v>
      </c>
      <c r="J44" s="553"/>
      <c r="K44" s="508">
        <v>319.08657836914062</v>
      </c>
      <c r="L44" s="508"/>
      <c r="M44" s="508"/>
      <c r="N44" s="508">
        <v>320.27969360351562</v>
      </c>
      <c r="O44" s="508"/>
      <c r="P44" s="508"/>
      <c r="Q44" s="508"/>
      <c r="R44" s="508"/>
      <c r="S44" s="508"/>
      <c r="T44" s="3">
        <v>-1.193115234375</v>
      </c>
      <c r="U44" s="508">
        <v>13.95285701751709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25.794500350952148</v>
      </c>
      <c r="AF44" s="551"/>
      <c r="AG44" s="551"/>
      <c r="AH44" s="551">
        <v>25.794500350952148</v>
      </c>
      <c r="AI44" s="551"/>
      <c r="AJ44" s="551"/>
      <c r="AK44" s="5">
        <v>1.4989184153938293</v>
      </c>
      <c r="AL44" s="508">
        <v>24</v>
      </c>
      <c r="AM44" s="508"/>
      <c r="AN44" s="508"/>
      <c r="AO44" s="508"/>
      <c r="AP44" s="551">
        <v>64.821250915527344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102.47775268554687</v>
      </c>
      <c r="F45" s="553"/>
      <c r="G45" s="553"/>
      <c r="H45" s="553"/>
      <c r="I45" s="553">
        <v>58.098621368408203</v>
      </c>
      <c r="J45" s="553"/>
      <c r="K45" s="508">
        <v>323.3538818359375</v>
      </c>
      <c r="L45" s="508"/>
      <c r="M45" s="508"/>
      <c r="N45" s="508">
        <v>324.65960693359375</v>
      </c>
      <c r="O45" s="508"/>
      <c r="P45" s="508"/>
      <c r="Q45" s="508"/>
      <c r="R45" s="508"/>
      <c r="S45" s="508"/>
      <c r="T45" s="3">
        <v>-1.30572509765625</v>
      </c>
      <c r="U45" s="508">
        <v>14.400530815124512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27.718999862670898</v>
      </c>
      <c r="AF45" s="551"/>
      <c r="AG45" s="551"/>
      <c r="AH45" s="551">
        <v>27.718999862670898</v>
      </c>
      <c r="AI45" s="551"/>
      <c r="AJ45" s="551"/>
      <c r="AK45" s="5">
        <v>1.6107510820198059</v>
      </c>
      <c r="AL45" s="508">
        <v>24</v>
      </c>
      <c r="AM45" s="508"/>
      <c r="AN45" s="508"/>
      <c r="AO45" s="508"/>
      <c r="AP45" s="551">
        <v>66.87750244140625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101.78565216064453</v>
      </c>
      <c r="F46" s="553"/>
      <c r="G46" s="553"/>
      <c r="H46" s="553"/>
      <c r="I46" s="553">
        <v>59.678249359130859</v>
      </c>
      <c r="J46" s="553"/>
      <c r="K46" s="508">
        <v>342.5418701171875</v>
      </c>
      <c r="L46" s="508"/>
      <c r="M46" s="508"/>
      <c r="N46" s="508">
        <v>344.00469970703125</v>
      </c>
      <c r="O46" s="508"/>
      <c r="P46" s="508"/>
      <c r="Q46" s="508"/>
      <c r="R46" s="508"/>
      <c r="S46" s="508"/>
      <c r="T46" s="3">
        <v>-1.46282958984375</v>
      </c>
      <c r="U46" s="508">
        <v>14.475407600402832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26.129499435424805</v>
      </c>
      <c r="AF46" s="551"/>
      <c r="AG46" s="551"/>
      <c r="AH46" s="551">
        <v>26.129499435424805</v>
      </c>
      <c r="AI46" s="551"/>
      <c r="AJ46" s="551"/>
      <c r="AK46" s="5">
        <v>1.5183852121925354</v>
      </c>
      <c r="AL46" s="508">
        <v>24</v>
      </c>
      <c r="AM46" s="508"/>
      <c r="AN46" s="508"/>
      <c r="AO46" s="508"/>
      <c r="AP46" s="551">
        <v>63.764999389648438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101.95413970947266</v>
      </c>
      <c r="F47" s="553"/>
      <c r="G47" s="553"/>
      <c r="H47" s="553"/>
      <c r="I47" s="553">
        <v>60.484909057617187</v>
      </c>
      <c r="J47" s="553"/>
      <c r="K47" s="508">
        <v>341.584228515625</v>
      </c>
      <c r="L47" s="508"/>
      <c r="M47" s="508"/>
      <c r="N47" s="508">
        <v>343.19577026367187</v>
      </c>
      <c r="O47" s="508"/>
      <c r="P47" s="508"/>
      <c r="Q47" s="508"/>
      <c r="R47" s="508"/>
      <c r="S47" s="508"/>
      <c r="T47" s="3">
        <v>-1.611541748046875</v>
      </c>
      <c r="U47" s="508">
        <v>14.217240333557129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23.506000518798828</v>
      </c>
      <c r="AF47" s="551"/>
      <c r="AG47" s="551"/>
      <c r="AH47" s="551">
        <v>23.506000518798828</v>
      </c>
      <c r="AI47" s="551"/>
      <c r="AJ47" s="551"/>
      <c r="AK47" s="5">
        <v>1.3659336901474</v>
      </c>
      <c r="AL47" s="508">
        <v>24</v>
      </c>
      <c r="AM47" s="508"/>
      <c r="AN47" s="508"/>
      <c r="AO47" s="508"/>
      <c r="AP47" s="551">
        <v>60.063751220703125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102.23593902587891</v>
      </c>
      <c r="F48" s="553"/>
      <c r="G48" s="553"/>
      <c r="H48" s="553"/>
      <c r="I48" s="553">
        <v>60.846359252929688</v>
      </c>
      <c r="J48" s="553"/>
      <c r="K48" s="508">
        <v>345.3726806640625</v>
      </c>
      <c r="L48" s="508"/>
      <c r="M48" s="508"/>
      <c r="N48" s="508">
        <v>347.04241943359375</v>
      </c>
      <c r="O48" s="508"/>
      <c r="P48" s="508"/>
      <c r="Q48" s="508"/>
      <c r="R48" s="508"/>
      <c r="S48" s="508"/>
      <c r="T48" s="3">
        <v>-1.66973876953125</v>
      </c>
      <c r="U48" s="508">
        <v>14.347939491271973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26.695999145507813</v>
      </c>
      <c r="AF48" s="551"/>
      <c r="AG48" s="551"/>
      <c r="AH48" s="551">
        <v>26.695999145507813</v>
      </c>
      <c r="AI48" s="551"/>
      <c r="AJ48" s="551"/>
      <c r="AK48" s="5">
        <v>1.551304510345459</v>
      </c>
      <c r="AL48" s="508">
        <v>24</v>
      </c>
      <c r="AM48" s="508"/>
      <c r="AN48" s="508"/>
      <c r="AO48" s="508"/>
      <c r="AP48" s="551">
        <v>71.191253662109375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102.14808654785156</v>
      </c>
      <c r="F49" s="553"/>
      <c r="G49" s="553"/>
      <c r="H49" s="553"/>
      <c r="I49" s="553">
        <v>58.892372131347656</v>
      </c>
      <c r="J49" s="553"/>
      <c r="K49" s="508">
        <v>330.03103637695312</v>
      </c>
      <c r="L49" s="508"/>
      <c r="M49" s="508"/>
      <c r="N49" s="508">
        <v>331.62548828125</v>
      </c>
      <c r="O49" s="508"/>
      <c r="P49" s="508"/>
      <c r="Q49" s="508"/>
      <c r="R49" s="508"/>
      <c r="S49" s="508"/>
      <c r="T49" s="3">
        <v>-1.594451904296875</v>
      </c>
      <c r="U49" s="508">
        <v>14.326387405395508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30.379499435424805</v>
      </c>
      <c r="AF49" s="551"/>
      <c r="AG49" s="551"/>
      <c r="AH49" s="551">
        <v>30.379499435424805</v>
      </c>
      <c r="AI49" s="551"/>
      <c r="AJ49" s="551"/>
      <c r="AK49" s="5">
        <v>1.7653527121925354</v>
      </c>
      <c r="AL49" s="508">
        <v>24</v>
      </c>
      <c r="AM49" s="508"/>
      <c r="AN49" s="508"/>
      <c r="AO49" s="508"/>
      <c r="AP49" s="551">
        <v>77.6875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101.13507080078125</v>
      </c>
      <c r="F50" s="553"/>
      <c r="G50" s="553"/>
      <c r="H50" s="553"/>
      <c r="I50" s="553">
        <v>58.652393341064453</v>
      </c>
      <c r="J50" s="553"/>
      <c r="K50" s="508">
        <v>323.24874877929687</v>
      </c>
      <c r="L50" s="508"/>
      <c r="M50" s="508"/>
      <c r="N50" s="508">
        <v>324.877685546875</v>
      </c>
      <c r="O50" s="508"/>
      <c r="P50" s="508"/>
      <c r="Q50" s="508"/>
      <c r="R50" s="508"/>
      <c r="S50" s="508"/>
      <c r="T50" s="3">
        <v>-1.628936767578125</v>
      </c>
      <c r="U50" s="508">
        <v>13.780450820922852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25.337499618530273</v>
      </c>
      <c r="AF50" s="551"/>
      <c r="AG50" s="551"/>
      <c r="AH50" s="551">
        <v>25.337499618530273</v>
      </c>
      <c r="AI50" s="551"/>
      <c r="AJ50" s="551"/>
      <c r="AK50" s="5">
        <v>1.4723621028327942</v>
      </c>
      <c r="AL50" s="508">
        <v>24</v>
      </c>
      <c r="AM50" s="508"/>
      <c r="AN50" s="508"/>
      <c r="AO50" s="508"/>
      <c r="AP50" s="551">
        <v>65.146247863769531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102.28764343261719</v>
      </c>
      <c r="F51" s="553"/>
      <c r="G51" s="553"/>
      <c r="H51" s="553"/>
      <c r="I51" s="553">
        <v>61.101516723632813</v>
      </c>
      <c r="J51" s="553"/>
      <c r="K51" s="508">
        <v>344.7261962890625</v>
      </c>
      <c r="L51" s="508"/>
      <c r="M51" s="508"/>
      <c r="N51" s="508">
        <v>346.50424194335937</v>
      </c>
      <c r="O51" s="508"/>
      <c r="P51" s="508"/>
      <c r="Q51" s="508"/>
      <c r="R51" s="508"/>
      <c r="S51" s="508"/>
      <c r="T51" s="3">
        <v>-1.778045654296875</v>
      </c>
      <c r="U51" s="508">
        <v>14.250900268554687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24.954500198364258</v>
      </c>
      <c r="AF51" s="551"/>
      <c r="AG51" s="551"/>
      <c r="AH51" s="551">
        <v>24.954500198364258</v>
      </c>
      <c r="AI51" s="551"/>
      <c r="AJ51" s="551"/>
      <c r="AK51" s="5">
        <v>1.4501060065269471</v>
      </c>
      <c r="AL51" s="508">
        <v>24</v>
      </c>
      <c r="AM51" s="508"/>
      <c r="AN51" s="508"/>
      <c r="AO51" s="508"/>
      <c r="AP51" s="551">
        <v>63.511249542236328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70.635345458984375</v>
      </c>
      <c r="F52" s="553"/>
      <c r="G52" s="553"/>
      <c r="H52" s="553"/>
      <c r="I52" s="553">
        <v>47.265216827392578</v>
      </c>
      <c r="J52" s="553"/>
      <c r="K52" s="508">
        <v>331.27569580078125</v>
      </c>
      <c r="L52" s="508"/>
      <c r="M52" s="508"/>
      <c r="N52" s="508">
        <v>334.717041015625</v>
      </c>
      <c r="O52" s="508"/>
      <c r="P52" s="508"/>
      <c r="Q52" s="508"/>
      <c r="R52" s="508"/>
      <c r="S52" s="508"/>
      <c r="T52" s="3">
        <v>-3.44134521484375</v>
      </c>
      <c r="U52" s="508">
        <v>7.7704839706420898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27.146999359130859</v>
      </c>
      <c r="AF52" s="551"/>
      <c r="AG52" s="551"/>
      <c r="AH52" s="551">
        <v>27.146999359130859</v>
      </c>
      <c r="AI52" s="551"/>
      <c r="AJ52" s="551"/>
      <c r="AK52" s="5">
        <v>1.5775121327590942</v>
      </c>
      <c r="AL52" s="508">
        <v>24</v>
      </c>
      <c r="AM52" s="508"/>
      <c r="AN52" s="508"/>
      <c r="AO52" s="508"/>
      <c r="AP52" s="551">
        <v>66.447502136230469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80.886627197265625</v>
      </c>
      <c r="F53" s="553"/>
      <c r="G53" s="553"/>
      <c r="H53" s="553"/>
      <c r="I53" s="553">
        <v>51.214073181152344</v>
      </c>
      <c r="J53" s="553"/>
      <c r="K53" s="508">
        <v>344.276611328125</v>
      </c>
      <c r="L53" s="508"/>
      <c r="M53" s="508"/>
      <c r="N53" s="508">
        <v>347.31951904296875</v>
      </c>
      <c r="O53" s="508"/>
      <c r="P53" s="508"/>
      <c r="Q53" s="508"/>
      <c r="R53" s="508"/>
      <c r="S53" s="508"/>
      <c r="T53" s="3">
        <v>-3.04290771484375</v>
      </c>
      <c r="U53" s="508">
        <v>10.243247985839844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24.809999465942383</v>
      </c>
      <c r="AF53" s="551"/>
      <c r="AG53" s="551"/>
      <c r="AH53" s="551">
        <v>24.809999465942383</v>
      </c>
      <c r="AI53" s="551"/>
      <c r="AJ53" s="551"/>
      <c r="AK53" s="5">
        <v>1.441709068965912</v>
      </c>
      <c r="AL53" s="508">
        <v>24</v>
      </c>
      <c r="AM53" s="508"/>
      <c r="AN53" s="508"/>
      <c r="AO53" s="508"/>
      <c r="AP53" s="551">
        <v>62.581249237060547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89.386193593343123</v>
      </c>
      <c r="F54" s="552"/>
      <c r="G54" s="552"/>
      <c r="H54" s="552"/>
      <c r="I54" s="552">
        <v>50.63825581868489</v>
      </c>
      <c r="J54" s="552"/>
      <c r="K54" s="501">
        <v>8517.7493438720685</v>
      </c>
      <c r="L54" s="501"/>
      <c r="M54" s="501"/>
      <c r="N54" s="501">
        <v>8579.3930816650409</v>
      </c>
      <c r="O54" s="501"/>
      <c r="P54" s="501"/>
      <c r="Q54" s="501"/>
      <c r="R54" s="501"/>
      <c r="S54" s="501"/>
      <c r="T54" s="4">
        <v>-61.643737792968736</v>
      </c>
      <c r="U54" s="501">
        <v>4652.07068510524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790.65550171211373</v>
      </c>
      <c r="AF54" s="501"/>
      <c r="AG54" s="501"/>
      <c r="AH54" s="501">
        <v>790.65550171211373</v>
      </c>
      <c r="AI54" s="501"/>
      <c r="AJ54" s="501"/>
      <c r="AK54" s="4">
        <v>45.95655465185164</v>
      </c>
      <c r="AL54" s="500">
        <v>720</v>
      </c>
      <c r="AM54" s="500"/>
      <c r="AN54" s="500"/>
      <c r="AO54" s="500"/>
      <c r="AP54" s="501">
        <v>2012.3562507629397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252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155386.63593679678</v>
      </c>
      <c r="G60" s="484"/>
      <c r="H60" s="484"/>
      <c r="I60" s="484"/>
      <c r="J60" s="484"/>
      <c r="K60" s="484"/>
      <c r="L60" s="484">
        <v>153896.00832372834</v>
      </c>
      <c r="M60" s="484"/>
      <c r="N60" s="484"/>
      <c r="O60" s="484"/>
      <c r="P60" s="484">
        <v>4652.0706851052446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11767.564492442121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44030.609999656212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146914.4200268389</v>
      </c>
      <c r="G61" s="484"/>
      <c r="H61" s="484"/>
      <c r="I61" s="484"/>
      <c r="J61" s="484"/>
      <c r="K61" s="484"/>
      <c r="L61" s="484">
        <v>145362.95436960389</v>
      </c>
      <c r="M61" s="484"/>
      <c r="N61" s="484"/>
      <c r="O61" s="484"/>
      <c r="P61" s="484">
        <v>4327.8599999999997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10976.908990730008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42019.028750359546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8472.2159099578857</v>
      </c>
      <c r="G62" s="484"/>
      <c r="H62" s="484"/>
      <c r="I62" s="484"/>
      <c r="J62" s="484"/>
      <c r="K62" s="484"/>
      <c r="L62" s="484">
        <v>8533.0539541244507</v>
      </c>
      <c r="M62" s="484"/>
      <c r="N62" s="484"/>
      <c r="O62" s="484"/>
      <c r="P62" s="484">
        <f>P60-P61</f>
        <v>324.21068510524492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790.65550171211373</v>
      </c>
      <c r="AG62" s="484"/>
      <c r="AH62" s="484"/>
      <c r="AI62" s="484">
        <v>45.95655465185164</v>
      </c>
      <c r="AJ62" s="484"/>
      <c r="AK62" s="484"/>
      <c r="AL62" s="484"/>
      <c r="AM62" s="484"/>
      <c r="AN62" s="486">
        <v>720</v>
      </c>
      <c r="AO62" s="486"/>
      <c r="AP62" s="486"/>
      <c r="AQ62" s="484">
        <v>2011.5812492966652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f>P62</f>
        <v>324.21068510524492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45.944991204490911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4609.0501958934601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790.65550171211373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2011.5812492966652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43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137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10">
        <v>45579</v>
      </c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138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 t="s">
        <v>139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137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17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18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19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85.657470703125</v>
      </c>
      <c r="F24" s="553"/>
      <c r="G24" s="553"/>
      <c r="H24" s="553"/>
      <c r="I24" s="553">
        <v>52.902168273925781</v>
      </c>
      <c r="J24" s="553"/>
      <c r="K24" s="508">
        <v>165.70974731445312</v>
      </c>
      <c r="L24" s="508"/>
      <c r="M24" s="508"/>
      <c r="N24" s="508">
        <v>163.32864379882812</v>
      </c>
      <c r="O24" s="508"/>
      <c r="P24" s="508"/>
      <c r="Q24" s="508"/>
      <c r="R24" s="508"/>
      <c r="S24" s="508"/>
      <c r="T24" s="3">
        <v>2.381103515625</v>
      </c>
      <c r="U24" s="508">
        <v>5.5650696754455566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13.093000411987305</v>
      </c>
      <c r="AF24" s="551"/>
      <c r="AG24" s="551"/>
      <c r="AH24" s="551">
        <v>13.093000411987305</v>
      </c>
      <c r="AI24" s="551"/>
      <c r="AJ24" s="551"/>
      <c r="AK24" s="5">
        <v>0.76083425394058235</v>
      </c>
      <c r="AL24" s="508">
        <v>24</v>
      </c>
      <c r="AM24" s="508"/>
      <c r="AN24" s="508"/>
      <c r="AO24" s="508"/>
      <c r="AP24" s="551">
        <v>37.291999816894531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81.625152587890625</v>
      </c>
      <c r="F25" s="553"/>
      <c r="G25" s="553"/>
      <c r="H25" s="553"/>
      <c r="I25" s="553">
        <v>51.9986572265625</v>
      </c>
      <c r="J25" s="553"/>
      <c r="K25" s="508">
        <v>168.18675231933594</v>
      </c>
      <c r="L25" s="508"/>
      <c r="M25" s="508"/>
      <c r="N25" s="508">
        <v>165.86003112792969</v>
      </c>
      <c r="O25" s="508"/>
      <c r="P25" s="508"/>
      <c r="Q25" s="508"/>
      <c r="R25" s="508"/>
      <c r="S25" s="508"/>
      <c r="T25" s="3">
        <v>2.32672119140625</v>
      </c>
      <c r="U25" s="508">
        <v>5.1142354011535645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12.974000930786133</v>
      </c>
      <c r="AF25" s="551"/>
      <c r="AG25" s="551"/>
      <c r="AH25" s="551">
        <v>12.974000930786133</v>
      </c>
      <c r="AI25" s="551"/>
      <c r="AJ25" s="551"/>
      <c r="AK25" s="5">
        <v>0.75391919408798225</v>
      </c>
      <c r="AL25" s="508">
        <v>24</v>
      </c>
      <c r="AM25" s="508"/>
      <c r="AN25" s="508"/>
      <c r="AO25" s="508"/>
      <c r="AP25" s="551">
        <v>36.679000854492188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70.326889038085938</v>
      </c>
      <c r="F26" s="553"/>
      <c r="G26" s="553"/>
      <c r="H26" s="553"/>
      <c r="I26" s="553">
        <v>49.237174987792969</v>
      </c>
      <c r="J26" s="553"/>
      <c r="K26" s="508">
        <v>186.6214599609375</v>
      </c>
      <c r="L26" s="508"/>
      <c r="M26" s="508"/>
      <c r="N26" s="508">
        <v>184.4461669921875</v>
      </c>
      <c r="O26" s="508"/>
      <c r="P26" s="508"/>
      <c r="Q26" s="508"/>
      <c r="R26" s="508"/>
      <c r="S26" s="508"/>
      <c r="T26" s="3">
        <v>2.17529296875</v>
      </c>
      <c r="U26" s="508">
        <v>4.0501823425292969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12.41100025177002</v>
      </c>
      <c r="AF26" s="551"/>
      <c r="AG26" s="551"/>
      <c r="AH26" s="551">
        <v>12.41100025177002</v>
      </c>
      <c r="AI26" s="551"/>
      <c r="AJ26" s="551"/>
      <c r="AK26" s="5">
        <v>0.72120322463035591</v>
      </c>
      <c r="AL26" s="508">
        <v>24</v>
      </c>
      <c r="AM26" s="508"/>
      <c r="AN26" s="508"/>
      <c r="AO26" s="508"/>
      <c r="AP26" s="551">
        <v>36.430000305175781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72.217735290527344</v>
      </c>
      <c r="F27" s="553"/>
      <c r="G27" s="553"/>
      <c r="H27" s="553"/>
      <c r="I27" s="553">
        <v>49.172927856445313</v>
      </c>
      <c r="J27" s="553"/>
      <c r="K27" s="508">
        <v>179.88642883300781</v>
      </c>
      <c r="L27" s="508"/>
      <c r="M27" s="508"/>
      <c r="N27" s="508">
        <v>177.62161254882812</v>
      </c>
      <c r="O27" s="508"/>
      <c r="P27" s="508"/>
      <c r="Q27" s="508"/>
      <c r="R27" s="508"/>
      <c r="S27" s="508"/>
      <c r="T27" s="3">
        <v>2.2648162841796875</v>
      </c>
      <c r="U27" s="508">
        <v>4.2642822265625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13.525002479553223</v>
      </c>
      <c r="AF27" s="551"/>
      <c r="AG27" s="551"/>
      <c r="AH27" s="551">
        <v>13.525002479553223</v>
      </c>
      <c r="AI27" s="551"/>
      <c r="AJ27" s="551"/>
      <c r="AK27" s="5">
        <v>0.78593789408683778</v>
      </c>
      <c r="AL27" s="508">
        <v>24</v>
      </c>
      <c r="AM27" s="508"/>
      <c r="AN27" s="508"/>
      <c r="AO27" s="508"/>
      <c r="AP27" s="551">
        <v>41.5780029296875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76.374382019042969</v>
      </c>
      <c r="F28" s="553"/>
      <c r="G28" s="553"/>
      <c r="H28" s="553"/>
      <c r="I28" s="553">
        <v>49.937599182128906</v>
      </c>
      <c r="J28" s="553"/>
      <c r="K28" s="508">
        <v>172.91322326660156</v>
      </c>
      <c r="L28" s="508"/>
      <c r="M28" s="508"/>
      <c r="N28" s="508">
        <v>170.48680114746094</v>
      </c>
      <c r="O28" s="508"/>
      <c r="P28" s="508"/>
      <c r="Q28" s="508"/>
      <c r="R28" s="508"/>
      <c r="S28" s="508"/>
      <c r="T28" s="3">
        <v>2.426422119140625</v>
      </c>
      <c r="U28" s="508">
        <v>4.7012343406677246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15.513001441955566</v>
      </c>
      <c r="AF28" s="551"/>
      <c r="AG28" s="551"/>
      <c r="AH28" s="551">
        <v>15.513001441955566</v>
      </c>
      <c r="AI28" s="551"/>
      <c r="AJ28" s="551"/>
      <c r="AK28" s="5">
        <v>0.90146051379203795</v>
      </c>
      <c r="AL28" s="508">
        <v>24</v>
      </c>
      <c r="AM28" s="508"/>
      <c r="AN28" s="508"/>
      <c r="AO28" s="508"/>
      <c r="AP28" s="551">
        <v>44.985000610351563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76.936630249023437</v>
      </c>
      <c r="F29" s="553"/>
      <c r="G29" s="553"/>
      <c r="H29" s="553"/>
      <c r="I29" s="553">
        <v>48.879623413085938</v>
      </c>
      <c r="J29" s="553"/>
      <c r="K29" s="508">
        <v>153.24319458007813</v>
      </c>
      <c r="L29" s="508"/>
      <c r="M29" s="508"/>
      <c r="N29" s="508">
        <v>150.98812866210937</v>
      </c>
      <c r="O29" s="508"/>
      <c r="P29" s="508"/>
      <c r="Q29" s="508"/>
      <c r="R29" s="508"/>
      <c r="S29" s="508"/>
      <c r="T29" s="3">
        <v>2.25506591796875</v>
      </c>
      <c r="U29" s="508">
        <v>4.4176335334777832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13.016500473022461</v>
      </c>
      <c r="AF29" s="551"/>
      <c r="AG29" s="551"/>
      <c r="AH29" s="551">
        <v>13.016500473022461</v>
      </c>
      <c r="AI29" s="551"/>
      <c r="AJ29" s="551"/>
      <c r="AK29" s="5">
        <v>0.75638884248733518</v>
      </c>
      <c r="AL29" s="508">
        <v>24</v>
      </c>
      <c r="AM29" s="508"/>
      <c r="AN29" s="508"/>
      <c r="AO29" s="508"/>
      <c r="AP29" s="551">
        <v>38.88800048828125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80.531379699707031</v>
      </c>
      <c r="F30" s="553"/>
      <c r="G30" s="553"/>
      <c r="H30" s="553"/>
      <c r="I30" s="553">
        <v>50.753894805908203</v>
      </c>
      <c r="J30" s="553"/>
      <c r="K30" s="508">
        <v>164.48617553710937</v>
      </c>
      <c r="L30" s="508"/>
      <c r="M30" s="508"/>
      <c r="N30" s="508">
        <v>161.92147827148437</v>
      </c>
      <c r="O30" s="508"/>
      <c r="P30" s="508"/>
      <c r="Q30" s="508"/>
      <c r="R30" s="508"/>
      <c r="S30" s="508"/>
      <c r="T30" s="3">
        <v>2.564697265625</v>
      </c>
      <c r="U30" s="508">
        <v>5.0376372337341309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13.367000579833984</v>
      </c>
      <c r="AF30" s="551"/>
      <c r="AG30" s="551"/>
      <c r="AH30" s="551">
        <v>13.367000579833984</v>
      </c>
      <c r="AI30" s="551"/>
      <c r="AJ30" s="551"/>
      <c r="AK30" s="5">
        <v>0.77675640369415289</v>
      </c>
      <c r="AL30" s="508">
        <v>24</v>
      </c>
      <c r="AM30" s="508"/>
      <c r="AN30" s="508"/>
      <c r="AO30" s="508"/>
      <c r="AP30" s="551">
        <v>36.311000823974609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80.98077392578125</v>
      </c>
      <c r="F31" s="553"/>
      <c r="G31" s="553"/>
      <c r="H31" s="553"/>
      <c r="I31" s="553">
        <v>51.562080383300781</v>
      </c>
      <c r="J31" s="553"/>
      <c r="K31" s="508">
        <v>171.38856506347656</v>
      </c>
      <c r="L31" s="508"/>
      <c r="M31" s="508"/>
      <c r="N31" s="508">
        <v>168.56401062011719</v>
      </c>
      <c r="O31" s="508"/>
      <c r="P31" s="508"/>
      <c r="Q31" s="508"/>
      <c r="R31" s="508"/>
      <c r="S31" s="508"/>
      <c r="T31" s="3">
        <v>2.824554443359375</v>
      </c>
      <c r="U31" s="508">
        <v>5.1975154876708984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13.459501266479492</v>
      </c>
      <c r="AF31" s="551"/>
      <c r="AG31" s="551"/>
      <c r="AH31" s="551">
        <v>13.459501266479492</v>
      </c>
      <c r="AI31" s="551"/>
      <c r="AJ31" s="551"/>
      <c r="AK31" s="5">
        <v>0.78213161859512337</v>
      </c>
      <c r="AL31" s="508">
        <v>24</v>
      </c>
      <c r="AM31" s="508"/>
      <c r="AN31" s="508"/>
      <c r="AO31" s="508"/>
      <c r="AP31" s="551">
        <v>37.06500244140625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79.384475708007813</v>
      </c>
      <c r="F32" s="553"/>
      <c r="G32" s="553"/>
      <c r="H32" s="553"/>
      <c r="I32" s="553">
        <v>51.215675354003906</v>
      </c>
      <c r="J32" s="553"/>
      <c r="K32" s="508">
        <v>158.11492919921875</v>
      </c>
      <c r="L32" s="508"/>
      <c r="M32" s="508"/>
      <c r="N32" s="508">
        <v>155.43601989746094</v>
      </c>
      <c r="O32" s="508"/>
      <c r="P32" s="508"/>
      <c r="Q32" s="508"/>
      <c r="R32" s="508"/>
      <c r="S32" s="508"/>
      <c r="T32" s="3">
        <v>2.6789093017578125</v>
      </c>
      <c r="U32" s="508">
        <v>4.6002802848815918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14.558501243591309</v>
      </c>
      <c r="AF32" s="551"/>
      <c r="AG32" s="551"/>
      <c r="AH32" s="551">
        <v>14.558501243591309</v>
      </c>
      <c r="AI32" s="551"/>
      <c r="AJ32" s="551"/>
      <c r="AK32" s="5">
        <v>0.84599450726509096</v>
      </c>
      <c r="AL32" s="508">
        <v>24</v>
      </c>
      <c r="AM32" s="508"/>
      <c r="AN32" s="508"/>
      <c r="AO32" s="508"/>
      <c r="AP32" s="551">
        <v>39.208003997802734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73.085769653320313</v>
      </c>
      <c r="F33" s="553"/>
      <c r="G33" s="553"/>
      <c r="H33" s="553"/>
      <c r="I33" s="553">
        <v>48.68157958984375</v>
      </c>
      <c r="J33" s="553"/>
      <c r="K33" s="508">
        <v>158.44236755371094</v>
      </c>
      <c r="L33" s="508"/>
      <c r="M33" s="508"/>
      <c r="N33" s="508">
        <v>156.04164123535156</v>
      </c>
      <c r="O33" s="508"/>
      <c r="P33" s="508"/>
      <c r="Q33" s="508"/>
      <c r="R33" s="508"/>
      <c r="S33" s="508"/>
      <c r="T33" s="3">
        <v>2.400726318359375</v>
      </c>
      <c r="U33" s="508">
        <v>3.9908058643341064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11.324501037597656</v>
      </c>
      <c r="AF33" s="551"/>
      <c r="AG33" s="551"/>
      <c r="AH33" s="551">
        <v>11.324501037597656</v>
      </c>
      <c r="AI33" s="551"/>
      <c r="AJ33" s="551"/>
      <c r="AK33" s="5">
        <v>0.65806675529479985</v>
      </c>
      <c r="AL33" s="508">
        <v>24</v>
      </c>
      <c r="AM33" s="508"/>
      <c r="AN33" s="508"/>
      <c r="AO33" s="508"/>
      <c r="AP33" s="551">
        <v>35.922004699707031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74.16912841796875</v>
      </c>
      <c r="F34" s="553"/>
      <c r="G34" s="553"/>
      <c r="H34" s="553"/>
      <c r="I34" s="553">
        <v>49.688804626464844</v>
      </c>
      <c r="J34" s="553"/>
      <c r="K34" s="508">
        <v>185.19479370117187</v>
      </c>
      <c r="L34" s="508"/>
      <c r="M34" s="508"/>
      <c r="N34" s="508">
        <v>182.48536682128906</v>
      </c>
      <c r="O34" s="508"/>
      <c r="P34" s="508"/>
      <c r="Q34" s="508"/>
      <c r="R34" s="508"/>
      <c r="S34" s="508"/>
      <c r="T34" s="3">
        <v>2.7094268798828125</v>
      </c>
      <c r="U34" s="508">
        <v>4.6767287254333496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16.083501815795898</v>
      </c>
      <c r="AF34" s="551"/>
      <c r="AG34" s="551"/>
      <c r="AH34" s="551">
        <v>16.083501815795898</v>
      </c>
      <c r="AI34" s="551"/>
      <c r="AJ34" s="551"/>
      <c r="AK34" s="5">
        <v>0.93461229051589967</v>
      </c>
      <c r="AL34" s="508">
        <v>24</v>
      </c>
      <c r="AM34" s="508"/>
      <c r="AN34" s="508"/>
      <c r="AO34" s="508"/>
      <c r="AP34" s="551">
        <v>46.427997589111328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75.236068725585937</v>
      </c>
      <c r="F35" s="553"/>
      <c r="G35" s="553"/>
      <c r="H35" s="553"/>
      <c r="I35" s="553">
        <v>48.920890808105469</v>
      </c>
      <c r="J35" s="553"/>
      <c r="K35" s="508">
        <v>160.40005493164062</v>
      </c>
      <c r="L35" s="508"/>
      <c r="M35" s="508"/>
      <c r="N35" s="508">
        <v>157.95867919921875</v>
      </c>
      <c r="O35" s="508"/>
      <c r="P35" s="508"/>
      <c r="Q35" s="508"/>
      <c r="R35" s="508"/>
      <c r="S35" s="508"/>
      <c r="T35" s="3">
        <v>2.441375732421875</v>
      </c>
      <c r="U35" s="508">
        <v>4.3482131958007812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16.185001373291016</v>
      </c>
      <c r="AF35" s="551"/>
      <c r="AG35" s="551"/>
      <c r="AH35" s="551">
        <v>16.185001373291016</v>
      </c>
      <c r="AI35" s="551"/>
      <c r="AJ35" s="551"/>
      <c r="AK35" s="5">
        <v>0.94051042980194099</v>
      </c>
      <c r="AL35" s="508">
        <v>24</v>
      </c>
      <c r="AM35" s="508"/>
      <c r="AN35" s="508"/>
      <c r="AO35" s="508"/>
      <c r="AP35" s="551">
        <v>47.025005340576172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84.421043395996094</v>
      </c>
      <c r="F36" s="553"/>
      <c r="G36" s="553"/>
      <c r="H36" s="553"/>
      <c r="I36" s="553">
        <v>51.878498077392578</v>
      </c>
      <c r="J36" s="553"/>
      <c r="K36" s="508">
        <v>158.84762573242187</v>
      </c>
      <c r="L36" s="508"/>
      <c r="M36" s="508"/>
      <c r="N36" s="508">
        <v>156.12284851074219</v>
      </c>
      <c r="O36" s="508"/>
      <c r="P36" s="508"/>
      <c r="Q36" s="508"/>
      <c r="R36" s="508"/>
      <c r="S36" s="508"/>
      <c r="T36" s="3">
        <v>2.7247772216796875</v>
      </c>
      <c r="U36" s="508">
        <v>5.321892261505127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13.368998527526855</v>
      </c>
      <c r="AF36" s="551"/>
      <c r="AG36" s="551"/>
      <c r="AH36" s="551">
        <v>13.368998527526855</v>
      </c>
      <c r="AI36" s="551"/>
      <c r="AJ36" s="551"/>
      <c r="AK36" s="5">
        <v>0.77687250443458555</v>
      </c>
      <c r="AL36" s="508">
        <v>24</v>
      </c>
      <c r="AM36" s="508"/>
      <c r="AN36" s="508"/>
      <c r="AO36" s="508"/>
      <c r="AP36" s="551">
        <v>40.39300537109375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94.587799072265625</v>
      </c>
      <c r="F37" s="553"/>
      <c r="G37" s="553"/>
      <c r="H37" s="553"/>
      <c r="I37" s="553">
        <v>54.083744049072266</v>
      </c>
      <c r="J37" s="553"/>
      <c r="K37" s="508">
        <v>137.34523010253906</v>
      </c>
      <c r="L37" s="508"/>
      <c r="M37" s="508"/>
      <c r="N37" s="508">
        <v>134.97198486328125</v>
      </c>
      <c r="O37" s="508"/>
      <c r="P37" s="508"/>
      <c r="Q37" s="508"/>
      <c r="R37" s="508"/>
      <c r="S37" s="508"/>
      <c r="T37" s="3">
        <v>2.3732452392578125</v>
      </c>
      <c r="U37" s="508">
        <v>5.705662727355957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13.066999435424805</v>
      </c>
      <c r="AF37" s="551"/>
      <c r="AG37" s="551"/>
      <c r="AH37" s="551">
        <v>13.066999435424805</v>
      </c>
      <c r="AI37" s="551"/>
      <c r="AJ37" s="551"/>
      <c r="AK37" s="5">
        <v>0.75932333719253542</v>
      </c>
      <c r="AL37" s="508">
        <v>24</v>
      </c>
      <c r="AM37" s="508"/>
      <c r="AN37" s="508"/>
      <c r="AO37" s="508"/>
      <c r="AP37" s="551">
        <v>36.436000823974609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91.098182678222656</v>
      </c>
      <c r="F38" s="553"/>
      <c r="G38" s="553"/>
      <c r="H38" s="553"/>
      <c r="I38" s="553">
        <v>52.285175323486328</v>
      </c>
      <c r="J38" s="553"/>
      <c r="K38" s="508">
        <v>134.63400268554687</v>
      </c>
      <c r="L38" s="508"/>
      <c r="M38" s="508"/>
      <c r="N38" s="508">
        <v>132.6314697265625</v>
      </c>
      <c r="O38" s="508"/>
      <c r="P38" s="508"/>
      <c r="Q38" s="508"/>
      <c r="R38" s="508"/>
      <c r="S38" s="508"/>
      <c r="T38" s="3">
        <v>2.002532958984375</v>
      </c>
      <c r="U38" s="508">
        <v>5.3423252105712891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12.93850040435791</v>
      </c>
      <c r="AF38" s="551"/>
      <c r="AG38" s="551"/>
      <c r="AH38" s="551">
        <v>12.93850040435791</v>
      </c>
      <c r="AI38" s="551"/>
      <c r="AJ38" s="551"/>
      <c r="AK38" s="5">
        <v>0.75185625849723814</v>
      </c>
      <c r="AL38" s="508">
        <v>24</v>
      </c>
      <c r="AM38" s="508"/>
      <c r="AN38" s="508"/>
      <c r="AO38" s="508"/>
      <c r="AP38" s="551">
        <v>36.663002014160156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100.29945373535156</v>
      </c>
      <c r="F39" s="553"/>
      <c r="G39" s="553"/>
      <c r="H39" s="553"/>
      <c r="I39" s="553">
        <v>58.064304351806641</v>
      </c>
      <c r="J39" s="553"/>
      <c r="K39" s="508">
        <v>156.48175048828125</v>
      </c>
      <c r="L39" s="508"/>
      <c r="M39" s="508"/>
      <c r="N39" s="508">
        <v>154.30445861816406</v>
      </c>
      <c r="O39" s="508"/>
      <c r="P39" s="508"/>
      <c r="Q39" s="508"/>
      <c r="R39" s="508"/>
      <c r="S39" s="508"/>
      <c r="T39" s="3">
        <v>2.1772918701171875</v>
      </c>
      <c r="U39" s="508">
        <v>6.754483699798584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14.185000419616699</v>
      </c>
      <c r="AF39" s="551"/>
      <c r="AG39" s="551"/>
      <c r="AH39" s="551">
        <v>14.185000419616699</v>
      </c>
      <c r="AI39" s="551"/>
      <c r="AJ39" s="551"/>
      <c r="AK39" s="5">
        <v>0.82429037438392638</v>
      </c>
      <c r="AL39" s="508">
        <v>24</v>
      </c>
      <c r="AM39" s="508"/>
      <c r="AN39" s="508"/>
      <c r="AO39" s="508"/>
      <c r="AP39" s="551">
        <v>38.611000061035156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100.89090728759766</v>
      </c>
      <c r="F40" s="553"/>
      <c r="G40" s="553"/>
      <c r="H40" s="553"/>
      <c r="I40" s="553">
        <v>60.416053771972656</v>
      </c>
      <c r="J40" s="553"/>
      <c r="K40" s="508">
        <v>171.33714294433594</v>
      </c>
      <c r="L40" s="508"/>
      <c r="M40" s="508"/>
      <c r="N40" s="508">
        <v>169.07820129394531</v>
      </c>
      <c r="O40" s="508"/>
      <c r="P40" s="508"/>
      <c r="Q40" s="508"/>
      <c r="R40" s="508"/>
      <c r="S40" s="508"/>
      <c r="T40" s="3">
        <v>2.258941650390625</v>
      </c>
      <c r="U40" s="508">
        <v>7.0921268463134766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12.43700122833252</v>
      </c>
      <c r="AF40" s="551"/>
      <c r="AG40" s="551"/>
      <c r="AH40" s="551">
        <v>12.43700122833252</v>
      </c>
      <c r="AI40" s="551"/>
      <c r="AJ40" s="551"/>
      <c r="AK40" s="5">
        <v>0.72271414137840273</v>
      </c>
      <c r="AL40" s="508">
        <v>24</v>
      </c>
      <c r="AM40" s="508"/>
      <c r="AN40" s="508"/>
      <c r="AO40" s="508"/>
      <c r="AP40" s="551">
        <v>34.528003692626953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102.26704406738281</v>
      </c>
      <c r="F41" s="553"/>
      <c r="G41" s="553"/>
      <c r="H41" s="553"/>
      <c r="I41" s="553">
        <v>60.818607330322266</v>
      </c>
      <c r="J41" s="553"/>
      <c r="K41" s="508">
        <v>176.43141174316406</v>
      </c>
      <c r="L41" s="508"/>
      <c r="M41" s="508"/>
      <c r="N41" s="508">
        <v>174.08915710449219</v>
      </c>
      <c r="O41" s="508"/>
      <c r="P41" s="508"/>
      <c r="Q41" s="508"/>
      <c r="R41" s="508"/>
      <c r="S41" s="508"/>
      <c r="T41" s="3">
        <v>2.342254638671875</v>
      </c>
      <c r="U41" s="508">
        <v>7.4779868125915527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14.449999809265137</v>
      </c>
      <c r="AF41" s="551"/>
      <c r="AG41" s="551"/>
      <c r="AH41" s="551">
        <v>14.449999809265137</v>
      </c>
      <c r="AI41" s="551"/>
      <c r="AJ41" s="551"/>
      <c r="AK41" s="5">
        <v>0.83968948891639716</v>
      </c>
      <c r="AL41" s="508">
        <v>24</v>
      </c>
      <c r="AM41" s="508"/>
      <c r="AN41" s="508"/>
      <c r="AO41" s="508"/>
      <c r="AP41" s="551">
        <v>41.263999938964844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102.80478668212891</v>
      </c>
      <c r="F42" s="553"/>
      <c r="G42" s="553"/>
      <c r="H42" s="553"/>
      <c r="I42" s="553">
        <v>59.076007843017578</v>
      </c>
      <c r="J42" s="553"/>
      <c r="K42" s="508">
        <v>170.67047119140625</v>
      </c>
      <c r="L42" s="508"/>
      <c r="M42" s="508"/>
      <c r="N42" s="508">
        <v>168.21392822265625</v>
      </c>
      <c r="O42" s="508"/>
      <c r="P42" s="508"/>
      <c r="Q42" s="508"/>
      <c r="R42" s="508"/>
      <c r="S42" s="508"/>
      <c r="T42" s="3">
        <v>2.45654296875</v>
      </c>
      <c r="U42" s="508">
        <v>7.6311426162719727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17.466501235961914</v>
      </c>
      <c r="AF42" s="551"/>
      <c r="AG42" s="551"/>
      <c r="AH42" s="551">
        <v>17.466501235961914</v>
      </c>
      <c r="AI42" s="551"/>
      <c r="AJ42" s="551"/>
      <c r="AK42" s="5">
        <v>1.0149783868217468</v>
      </c>
      <c r="AL42" s="508">
        <v>24</v>
      </c>
      <c r="AM42" s="508"/>
      <c r="AN42" s="508"/>
      <c r="AO42" s="508"/>
      <c r="AP42" s="551">
        <v>48.137001037597656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102.01793670654297</v>
      </c>
      <c r="F43" s="553"/>
      <c r="G43" s="553"/>
      <c r="H43" s="553"/>
      <c r="I43" s="553">
        <v>59.398105621337891</v>
      </c>
      <c r="J43" s="553"/>
      <c r="K43" s="508">
        <v>173.10783386230469</v>
      </c>
      <c r="L43" s="508"/>
      <c r="M43" s="508"/>
      <c r="N43" s="508">
        <v>170.6395263671875</v>
      </c>
      <c r="O43" s="508"/>
      <c r="P43" s="508"/>
      <c r="Q43" s="508"/>
      <c r="R43" s="508"/>
      <c r="S43" s="508"/>
      <c r="T43" s="3">
        <v>2.4683074951171875</v>
      </c>
      <c r="U43" s="508">
        <v>7.5465826988220215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14.994501113891602</v>
      </c>
      <c r="AF43" s="551"/>
      <c r="AG43" s="551"/>
      <c r="AH43" s="551">
        <v>14.994501113891602</v>
      </c>
      <c r="AI43" s="551"/>
      <c r="AJ43" s="551"/>
      <c r="AK43" s="5">
        <v>0.87133045972824097</v>
      </c>
      <c r="AL43" s="508">
        <v>24</v>
      </c>
      <c r="AM43" s="508"/>
      <c r="AN43" s="508"/>
      <c r="AO43" s="508"/>
      <c r="AP43" s="551">
        <v>40.004005432128906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101.18547058105469</v>
      </c>
      <c r="F44" s="553"/>
      <c r="G44" s="553"/>
      <c r="H44" s="553"/>
      <c r="I44" s="553">
        <v>58.784214019775391</v>
      </c>
      <c r="J44" s="553"/>
      <c r="K44" s="508">
        <v>171.86470031738281</v>
      </c>
      <c r="L44" s="508"/>
      <c r="M44" s="508"/>
      <c r="N44" s="508">
        <v>169.44595336914063</v>
      </c>
      <c r="O44" s="508"/>
      <c r="P44" s="508"/>
      <c r="Q44" s="508"/>
      <c r="R44" s="508"/>
      <c r="S44" s="508"/>
      <c r="T44" s="3">
        <v>2.4187469482421875</v>
      </c>
      <c r="U44" s="508">
        <v>7.450676441192627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15.071001052856445</v>
      </c>
      <c r="AF44" s="551"/>
      <c r="AG44" s="551"/>
      <c r="AH44" s="551">
        <v>15.071001052856445</v>
      </c>
      <c r="AI44" s="551"/>
      <c r="AJ44" s="551"/>
      <c r="AK44" s="5">
        <v>0.87577587118148803</v>
      </c>
      <c r="AL44" s="508">
        <v>24</v>
      </c>
      <c r="AM44" s="508"/>
      <c r="AN44" s="508"/>
      <c r="AO44" s="508"/>
      <c r="AP44" s="551">
        <v>39.090003967285156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101.41292572021484</v>
      </c>
      <c r="F45" s="553"/>
      <c r="G45" s="553"/>
      <c r="H45" s="553"/>
      <c r="I45" s="553">
        <v>58.958148956298828</v>
      </c>
      <c r="J45" s="553"/>
      <c r="K45" s="508">
        <v>174.07183837890625</v>
      </c>
      <c r="L45" s="508"/>
      <c r="M45" s="508"/>
      <c r="N45" s="508">
        <v>171.61875915527344</v>
      </c>
      <c r="O45" s="508"/>
      <c r="P45" s="508"/>
      <c r="Q45" s="508"/>
      <c r="R45" s="508"/>
      <c r="S45" s="508"/>
      <c r="T45" s="3">
        <v>2.4530792236328125</v>
      </c>
      <c r="U45" s="508">
        <v>7.5564327239990234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15.352001190185547</v>
      </c>
      <c r="AF45" s="551"/>
      <c r="AG45" s="551"/>
      <c r="AH45" s="551">
        <v>15.352001190185547</v>
      </c>
      <c r="AI45" s="551"/>
      <c r="AJ45" s="551"/>
      <c r="AK45" s="5">
        <v>0.89210478916168212</v>
      </c>
      <c r="AL45" s="508">
        <v>24</v>
      </c>
      <c r="AM45" s="508"/>
      <c r="AN45" s="508"/>
      <c r="AO45" s="508"/>
      <c r="AP45" s="551">
        <v>40.885005950927734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101.32640838623047</v>
      </c>
      <c r="F46" s="553"/>
      <c r="G46" s="553"/>
      <c r="H46" s="553"/>
      <c r="I46" s="553">
        <v>57.350006103515625</v>
      </c>
      <c r="J46" s="553"/>
      <c r="K46" s="508">
        <v>156.48757934570312</v>
      </c>
      <c r="L46" s="508"/>
      <c r="M46" s="508"/>
      <c r="N46" s="508">
        <v>154.30628967285156</v>
      </c>
      <c r="O46" s="508"/>
      <c r="P46" s="508"/>
      <c r="Q46" s="508"/>
      <c r="R46" s="508"/>
      <c r="S46" s="508"/>
      <c r="T46" s="3">
        <v>2.1812896728515625</v>
      </c>
      <c r="U46" s="508">
        <v>7.0269293785095215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13.85150146484375</v>
      </c>
      <c r="AF46" s="551"/>
      <c r="AG46" s="551"/>
      <c r="AH46" s="551">
        <v>13.85150146484375</v>
      </c>
      <c r="AI46" s="551"/>
      <c r="AJ46" s="551"/>
      <c r="AK46" s="5">
        <v>0.80491075012207036</v>
      </c>
      <c r="AL46" s="508">
        <v>24</v>
      </c>
      <c r="AM46" s="508"/>
      <c r="AN46" s="508"/>
      <c r="AO46" s="508"/>
      <c r="AP46" s="551">
        <v>37.452999114990234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101.16493988037109</v>
      </c>
      <c r="F47" s="553"/>
      <c r="G47" s="553"/>
      <c r="H47" s="553"/>
      <c r="I47" s="553">
        <v>57.059051513671875</v>
      </c>
      <c r="J47" s="553"/>
      <c r="K47" s="508">
        <v>153.09999084472656</v>
      </c>
      <c r="L47" s="508"/>
      <c r="M47" s="508"/>
      <c r="N47" s="508">
        <v>150.96685791015625</v>
      </c>
      <c r="O47" s="508"/>
      <c r="P47" s="508"/>
      <c r="Q47" s="508"/>
      <c r="R47" s="508"/>
      <c r="S47" s="508"/>
      <c r="T47" s="3">
        <v>2.1331329345703125</v>
      </c>
      <c r="U47" s="508">
        <v>6.8938741683959961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13.023501396179199</v>
      </c>
      <c r="AF47" s="551"/>
      <c r="AG47" s="551"/>
      <c r="AH47" s="551">
        <v>13.023501396179199</v>
      </c>
      <c r="AI47" s="551"/>
      <c r="AJ47" s="551"/>
      <c r="AK47" s="5">
        <v>0.75679566613197324</v>
      </c>
      <c r="AL47" s="508">
        <v>24</v>
      </c>
      <c r="AM47" s="508"/>
      <c r="AN47" s="508"/>
      <c r="AO47" s="508"/>
      <c r="AP47" s="551">
        <v>35.918003082275391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101.733642578125</v>
      </c>
      <c r="F48" s="553"/>
      <c r="G48" s="553"/>
      <c r="H48" s="553"/>
      <c r="I48" s="553">
        <v>56.263225555419922</v>
      </c>
      <c r="J48" s="553"/>
      <c r="K48" s="508">
        <v>145.94859313964844</v>
      </c>
      <c r="L48" s="508"/>
      <c r="M48" s="508"/>
      <c r="N48" s="508">
        <v>143.98381042480469</v>
      </c>
      <c r="O48" s="508"/>
      <c r="P48" s="508"/>
      <c r="Q48" s="508"/>
      <c r="R48" s="508"/>
      <c r="S48" s="508"/>
      <c r="T48" s="3">
        <v>1.96478271484375</v>
      </c>
      <c r="U48" s="508">
        <v>6.7662839889526367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14.946999549865723</v>
      </c>
      <c r="AF48" s="551"/>
      <c r="AG48" s="551"/>
      <c r="AH48" s="551">
        <v>14.946999549865723</v>
      </c>
      <c r="AI48" s="551"/>
      <c r="AJ48" s="551"/>
      <c r="AK48" s="5">
        <v>0.86857014384269715</v>
      </c>
      <c r="AL48" s="508">
        <v>24</v>
      </c>
      <c r="AM48" s="508"/>
      <c r="AN48" s="508"/>
      <c r="AO48" s="508"/>
      <c r="AP48" s="551">
        <v>41.540000915527344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101.47325897216797</v>
      </c>
      <c r="F49" s="553"/>
      <c r="G49" s="553"/>
      <c r="H49" s="553"/>
      <c r="I49" s="553">
        <v>57.231685638427734</v>
      </c>
      <c r="J49" s="553"/>
      <c r="K49" s="508">
        <v>159.23344421386719</v>
      </c>
      <c r="L49" s="508"/>
      <c r="M49" s="508"/>
      <c r="N49" s="508">
        <v>157.03950500488281</v>
      </c>
      <c r="O49" s="508"/>
      <c r="P49" s="508"/>
      <c r="Q49" s="508"/>
      <c r="R49" s="508"/>
      <c r="S49" s="508"/>
      <c r="T49" s="3">
        <v>2.193939208984375</v>
      </c>
      <c r="U49" s="508">
        <v>7.1905989646911621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16.665000915527344</v>
      </c>
      <c r="AF49" s="551"/>
      <c r="AG49" s="551"/>
      <c r="AH49" s="551">
        <v>16.665000915527344</v>
      </c>
      <c r="AI49" s="551"/>
      <c r="AJ49" s="551"/>
      <c r="AK49" s="5">
        <v>0.96840320320129403</v>
      </c>
      <c r="AL49" s="508">
        <v>24</v>
      </c>
      <c r="AM49" s="508"/>
      <c r="AN49" s="508"/>
      <c r="AO49" s="508"/>
      <c r="AP49" s="551">
        <v>44.8070068359375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100.75392150878906</v>
      </c>
      <c r="F50" s="553"/>
      <c r="G50" s="553"/>
      <c r="H50" s="553"/>
      <c r="I50" s="553">
        <v>58.310031890869141</v>
      </c>
      <c r="J50" s="553"/>
      <c r="K50" s="508">
        <v>165.60136413574219</v>
      </c>
      <c r="L50" s="508"/>
      <c r="M50" s="508"/>
      <c r="N50" s="508">
        <v>163.26655578613281</v>
      </c>
      <c r="O50" s="508"/>
      <c r="P50" s="508"/>
      <c r="Q50" s="508"/>
      <c r="R50" s="508"/>
      <c r="S50" s="508"/>
      <c r="T50" s="3">
        <v>2.334808349609375</v>
      </c>
      <c r="U50" s="508">
        <v>7.1850318908691406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13.682000160217285</v>
      </c>
      <c r="AF50" s="551"/>
      <c r="AG50" s="551"/>
      <c r="AH50" s="551">
        <v>13.682000160217285</v>
      </c>
      <c r="AI50" s="551"/>
      <c r="AJ50" s="551"/>
      <c r="AK50" s="5">
        <v>0.79506102931022649</v>
      </c>
      <c r="AL50" s="508">
        <v>24</v>
      </c>
      <c r="AM50" s="508"/>
      <c r="AN50" s="508"/>
      <c r="AO50" s="508"/>
      <c r="AP50" s="551">
        <v>37.637001037597656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101.195556640625</v>
      </c>
      <c r="F51" s="553"/>
      <c r="G51" s="553"/>
      <c r="H51" s="553"/>
      <c r="I51" s="553">
        <v>57.261219024658203</v>
      </c>
      <c r="J51" s="553"/>
      <c r="K51" s="508">
        <v>148.907470703125</v>
      </c>
      <c r="L51" s="508"/>
      <c r="M51" s="508"/>
      <c r="N51" s="508">
        <v>146.80935668945312</v>
      </c>
      <c r="O51" s="508"/>
      <c r="P51" s="508"/>
      <c r="Q51" s="508"/>
      <c r="R51" s="508"/>
      <c r="S51" s="508"/>
      <c r="T51" s="3">
        <v>2.098114013671875</v>
      </c>
      <c r="U51" s="508">
        <v>6.6812138557434082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12.51300048828125</v>
      </c>
      <c r="AF51" s="551"/>
      <c r="AG51" s="551"/>
      <c r="AH51" s="551">
        <v>12.51300048828125</v>
      </c>
      <c r="AI51" s="551"/>
      <c r="AJ51" s="551"/>
      <c r="AK51" s="5">
        <v>0.72713045837402346</v>
      </c>
      <c r="AL51" s="508">
        <v>24</v>
      </c>
      <c r="AM51" s="508"/>
      <c r="AN51" s="508"/>
      <c r="AO51" s="508"/>
      <c r="AP51" s="551">
        <v>35.302005767822266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73.844490051269531</v>
      </c>
      <c r="F52" s="553"/>
      <c r="G52" s="553"/>
      <c r="H52" s="553"/>
      <c r="I52" s="553">
        <v>45.811840057373047</v>
      </c>
      <c r="J52" s="553"/>
      <c r="K52" s="508">
        <v>145.6951904296875</v>
      </c>
      <c r="L52" s="508"/>
      <c r="M52" s="508"/>
      <c r="N52" s="508">
        <v>143.734375</v>
      </c>
      <c r="O52" s="508"/>
      <c r="P52" s="508"/>
      <c r="Q52" s="508"/>
      <c r="R52" s="508"/>
      <c r="S52" s="508"/>
      <c r="T52" s="3">
        <v>1.9608154296875</v>
      </c>
      <c r="U52" s="508">
        <v>4.1827845573425293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14.4375</v>
      </c>
      <c r="AF52" s="551"/>
      <c r="AG52" s="551"/>
      <c r="AH52" s="551">
        <v>14.4375</v>
      </c>
      <c r="AI52" s="551"/>
      <c r="AJ52" s="551"/>
      <c r="AK52" s="5">
        <v>0.83896312500000003</v>
      </c>
      <c r="AL52" s="508">
        <v>24</v>
      </c>
      <c r="AM52" s="508"/>
      <c r="AN52" s="508"/>
      <c r="AO52" s="508"/>
      <c r="AP52" s="551">
        <v>35.361995697021484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77.667854309082031</v>
      </c>
      <c r="F53" s="553"/>
      <c r="G53" s="553"/>
      <c r="H53" s="553"/>
      <c r="I53" s="553">
        <v>49.883945465087891</v>
      </c>
      <c r="J53" s="553"/>
      <c r="K53" s="508">
        <v>172.919677734375</v>
      </c>
      <c r="L53" s="508"/>
      <c r="M53" s="508"/>
      <c r="N53" s="508">
        <v>170.35072326660156</v>
      </c>
      <c r="O53" s="508"/>
      <c r="P53" s="508"/>
      <c r="Q53" s="508"/>
      <c r="R53" s="508"/>
      <c r="S53" s="508"/>
      <c r="T53" s="3">
        <v>2.5689544677734375</v>
      </c>
      <c r="U53" s="508">
        <v>4.9415140151977539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13.068499565124512</v>
      </c>
      <c r="AF53" s="551"/>
      <c r="AG53" s="551"/>
      <c r="AH53" s="551">
        <v>13.068499565124512</v>
      </c>
      <c r="AI53" s="551"/>
      <c r="AJ53" s="551"/>
      <c r="AK53" s="5">
        <v>0.7594105097293854</v>
      </c>
      <c r="AL53" s="508">
        <v>24</v>
      </c>
      <c r="AM53" s="508"/>
      <c r="AN53" s="508"/>
      <c r="AO53" s="508"/>
      <c r="AP53" s="551">
        <v>34.916000366210938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88.889049275716175</v>
      </c>
      <c r="F54" s="552"/>
      <c r="G54" s="552"/>
      <c r="H54" s="552"/>
      <c r="I54" s="552">
        <v>53.862831370035806</v>
      </c>
      <c r="J54" s="552"/>
      <c r="K54" s="501">
        <v>4897.2730102539081</v>
      </c>
      <c r="L54" s="501"/>
      <c r="M54" s="501"/>
      <c r="N54" s="501">
        <v>4826.7123413085937</v>
      </c>
      <c r="O54" s="501"/>
      <c r="P54" s="501"/>
      <c r="Q54" s="501"/>
      <c r="R54" s="501"/>
      <c r="S54" s="501"/>
      <c r="T54" s="4">
        <v>70.560668945312528</v>
      </c>
      <c r="U54" s="501">
        <v>174.71142578125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421.0283203125</v>
      </c>
      <c r="AF54" s="501"/>
      <c r="AG54" s="501"/>
      <c r="AH54" s="501">
        <v>421.0283203125</v>
      </c>
      <c r="AI54" s="501"/>
      <c r="AJ54" s="501"/>
      <c r="AK54" s="4">
        <v>24.465996425600057</v>
      </c>
      <c r="AL54" s="500">
        <v>720</v>
      </c>
      <c r="AM54" s="500"/>
      <c r="AN54" s="500"/>
      <c r="AO54" s="500"/>
      <c r="AP54" s="501">
        <v>1176.7570610046389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137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154244.8125</v>
      </c>
      <c r="G60" s="484"/>
      <c r="H60" s="484"/>
      <c r="I60" s="484"/>
      <c r="J60" s="484"/>
      <c r="K60" s="484"/>
      <c r="L60" s="484">
        <v>149776.609375</v>
      </c>
      <c r="M60" s="484"/>
      <c r="N60" s="484"/>
      <c r="O60" s="484"/>
      <c r="P60" s="484">
        <v>3834.25732421875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11698.30859375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43864.95703125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149347.53125</v>
      </c>
      <c r="G61" s="484"/>
      <c r="H61" s="484"/>
      <c r="I61" s="484"/>
      <c r="J61" s="484"/>
      <c r="K61" s="484"/>
      <c r="L61" s="484">
        <v>144949.90625</v>
      </c>
      <c r="M61" s="484"/>
      <c r="N61" s="484"/>
      <c r="O61" s="484"/>
      <c r="P61" s="484">
        <v>3659.5458984375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11277.2802734375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42688.19921875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4897.28125</v>
      </c>
      <c r="G62" s="484"/>
      <c r="H62" s="484"/>
      <c r="I62" s="484"/>
      <c r="J62" s="484"/>
      <c r="K62" s="484"/>
      <c r="L62" s="484">
        <v>4826.703125</v>
      </c>
      <c r="M62" s="484"/>
      <c r="N62" s="484"/>
      <c r="O62" s="484"/>
      <c r="P62" s="484">
        <v>174.71142578125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421.0283203125</v>
      </c>
      <c r="AG62" s="484"/>
      <c r="AH62" s="484"/>
      <c r="AI62" s="484">
        <v>24.465996425600057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1176.7578125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174.71142578125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24.46595569335938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150.24547008789057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421.0283203125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1176.7578125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BH120"/>
  <sheetViews>
    <sheetView showGridLines="0" topLeftCell="A85" workbookViewId="0">
      <selection activeCell="R118" sqref="A118:XFD119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1.85546875" style="1" customWidth="1"/>
    <col min="5" max="5" width="1.7109375" style="1" customWidth="1"/>
    <col min="6" max="6" width="3.140625" style="1" customWidth="1"/>
    <col min="7" max="7" width="0.28515625" style="1" customWidth="1"/>
    <col min="8" max="8" width="2.140625" style="1" customWidth="1"/>
    <col min="9" max="9" width="3.85546875" style="1" customWidth="1"/>
    <col min="10" max="10" width="2.7109375" style="1" customWidth="1"/>
    <col min="11" max="11" width="6.5703125" style="1" customWidth="1"/>
    <col min="12" max="12" width="2.42578125" style="1" customWidth="1"/>
    <col min="13" max="13" width="2.140625" style="1" customWidth="1"/>
    <col min="14" max="14" width="5.85546875" style="1" customWidth="1"/>
    <col min="15" max="15" width="0.85546875" style="1" customWidth="1"/>
    <col min="16" max="16" width="0.42578125" style="1" customWidth="1"/>
    <col min="17" max="17" width="0.85546875" style="1" customWidth="1"/>
    <col min="18" max="18" width="0.28515625" style="1" customWidth="1"/>
    <col min="19" max="19" width="1.5703125" style="1" customWidth="1"/>
    <col min="20" max="20" width="0.42578125" style="1" customWidth="1"/>
    <col min="21" max="21" width="1.28515625" style="1" customWidth="1"/>
    <col min="22" max="22" width="5.7109375" style="1" customWidth="1"/>
    <col min="23" max="23" width="3.28515625" style="1" customWidth="1"/>
    <col min="24" max="24" width="1.5703125" style="1" customWidth="1"/>
    <col min="25" max="25" width="0.28515625" style="1" customWidth="1"/>
    <col min="26" max="26" width="4.85546875" style="1" customWidth="1"/>
    <col min="27" max="27" width="1.85546875" style="1" customWidth="1"/>
    <col min="28" max="28" width="0.85546875" style="1" customWidth="1"/>
    <col min="29" max="29" width="0.28515625" style="1" customWidth="1"/>
    <col min="30" max="30" width="2.140625" style="1" customWidth="1"/>
    <col min="31" max="31" width="1.42578125" style="1" customWidth="1"/>
    <col min="32" max="32" width="0.5703125" style="1" customWidth="1"/>
    <col min="33" max="33" width="1.42578125" style="1" customWidth="1"/>
    <col min="34" max="34" width="1.5703125" style="1" customWidth="1"/>
    <col min="35" max="35" width="0.42578125" style="1" customWidth="1"/>
    <col min="36" max="36" width="0.28515625" style="1" customWidth="1"/>
    <col min="37" max="37" width="4" style="1" customWidth="1"/>
    <col min="38" max="38" width="1.42578125" style="1" customWidth="1"/>
    <col min="39" max="39" width="4.7109375" style="1" customWidth="1"/>
    <col min="40" max="40" width="6.7109375" style="1" customWidth="1"/>
    <col min="41" max="41" width="0.42578125" style="1" customWidth="1"/>
    <col min="42" max="42" width="1.42578125" style="1" customWidth="1"/>
    <col min="43" max="43" width="1.5703125" style="1" customWidth="1"/>
    <col min="44" max="44" width="2.7109375" style="1" customWidth="1"/>
    <col min="45" max="45" width="4.85546875" style="1" customWidth="1"/>
    <col min="46" max="46" width="2.140625" style="1" customWidth="1"/>
    <col min="47" max="47" width="3.28515625" style="1" customWidth="1"/>
    <col min="48" max="48" width="0.7109375" style="1" customWidth="1"/>
    <col min="49" max="49" width="0.85546875" style="1" customWidth="1"/>
    <col min="50" max="50" width="1.42578125" style="1" customWidth="1"/>
    <col min="51" max="51" width="3.5703125" style="1" customWidth="1"/>
    <col min="52" max="52" width="8.85546875" style="1" customWidth="1"/>
    <col min="53" max="53" width="2" style="1" customWidth="1"/>
    <col min="54" max="54" width="0.5703125" style="1" customWidth="1"/>
    <col min="55" max="55" width="0.28515625" style="1" customWidth="1"/>
    <col min="56" max="56" width="1.28515625" style="1" customWidth="1"/>
    <col min="57" max="57" width="0.140625" style="1" customWidth="1"/>
    <col min="58" max="58" width="1" style="1" customWidth="1"/>
    <col min="59" max="59" width="9.5703125" style="1" customWidth="1"/>
    <col min="60" max="60" width="1.85546875" style="1" customWidth="1"/>
  </cols>
  <sheetData>
    <row r="1" spans="2:60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</row>
    <row r="2" spans="2:60" ht="2.25" customHeight="1"/>
    <row r="3" spans="2:60" ht="12.75" customHeight="1">
      <c r="L3" s="521" t="s">
        <v>1</v>
      </c>
      <c r="M3" s="521"/>
      <c r="N3" s="521"/>
      <c r="O3" s="521"/>
      <c r="P3" s="521"/>
      <c r="Q3" s="521"/>
      <c r="U3" s="520">
        <v>45252</v>
      </c>
      <c r="V3" s="520"/>
      <c r="W3" s="520"/>
      <c r="X3" s="520"/>
      <c r="Y3" s="520"/>
      <c r="Z3" s="520"/>
      <c r="AA3" s="520"/>
      <c r="AB3" s="520"/>
      <c r="AE3" s="521" t="s">
        <v>2</v>
      </c>
      <c r="AF3" s="521"/>
      <c r="AG3" s="521"/>
      <c r="AI3" s="522">
        <v>45281.999988425923</v>
      </c>
      <c r="AJ3" s="522"/>
      <c r="AK3" s="522"/>
      <c r="AL3" s="522"/>
      <c r="AM3" s="522"/>
      <c r="AN3" s="522"/>
      <c r="AO3" s="522"/>
      <c r="AP3" s="522"/>
      <c r="AQ3" s="522"/>
      <c r="AR3" s="522"/>
    </row>
    <row r="4" spans="2:60" ht="2.25" customHeight="1">
      <c r="L4" s="521"/>
      <c r="M4" s="521"/>
      <c r="N4" s="521"/>
      <c r="O4" s="521"/>
      <c r="P4" s="521"/>
      <c r="Q4" s="521"/>
      <c r="U4" s="520"/>
      <c r="V4" s="520"/>
      <c r="W4" s="520"/>
      <c r="X4" s="520"/>
      <c r="Y4" s="520"/>
      <c r="Z4" s="520"/>
      <c r="AA4" s="520"/>
      <c r="AB4" s="520"/>
      <c r="AE4" s="521"/>
      <c r="AF4" s="521"/>
      <c r="AG4" s="521"/>
      <c r="AI4" s="522"/>
      <c r="AJ4" s="522"/>
      <c r="AK4" s="522"/>
      <c r="AL4" s="522"/>
      <c r="AM4" s="522"/>
      <c r="AN4" s="522"/>
      <c r="AO4" s="522"/>
      <c r="AP4" s="522"/>
      <c r="AQ4" s="522"/>
      <c r="AR4" s="522"/>
    </row>
    <row r="5" spans="2:60" ht="11.25" customHeight="1"/>
    <row r="6" spans="2:60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</row>
    <row r="7" spans="2:60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</row>
    <row r="8" spans="2:60" ht="9" customHeight="1"/>
    <row r="9" spans="2:60" ht="12" customHeight="1">
      <c r="B9" s="493" t="s">
        <v>5</v>
      </c>
      <c r="C9" s="493"/>
      <c r="D9" s="493"/>
      <c r="E9" s="493"/>
      <c r="F9" s="493"/>
      <c r="G9" s="493"/>
      <c r="H9" s="515" t="s">
        <v>264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</row>
    <row r="10" spans="2:60" ht="6" customHeight="1"/>
    <row r="11" spans="2:60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</row>
    <row r="12" spans="2:60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265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493"/>
      <c r="Y12" s="515" t="s">
        <v>266</v>
      </c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515"/>
      <c r="AK12" s="515"/>
      <c r="AL12" s="515"/>
      <c r="AM12" s="515"/>
      <c r="AN12" s="493" t="s">
        <v>11</v>
      </c>
      <c r="AO12" s="493"/>
      <c r="AP12" s="493"/>
      <c r="AQ12" s="493"/>
      <c r="AR12" s="493"/>
      <c r="AS12" s="493"/>
      <c r="AT12" s="493"/>
      <c r="AU12" s="493"/>
      <c r="AX12" s="556"/>
      <c r="AY12" s="556"/>
      <c r="AZ12" s="556"/>
      <c r="BA12" s="556"/>
      <c r="BB12" s="556"/>
      <c r="BC12" s="556"/>
      <c r="BD12" s="556"/>
      <c r="BE12" s="556"/>
      <c r="BF12" s="556"/>
      <c r="BG12" s="556"/>
      <c r="BH12" s="556"/>
    </row>
    <row r="13" spans="2:60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493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515"/>
      <c r="AK13" s="515"/>
      <c r="AL13" s="515"/>
      <c r="AM13" s="515"/>
      <c r="AN13" s="493"/>
      <c r="AO13" s="493"/>
      <c r="AP13" s="493"/>
      <c r="AQ13" s="493"/>
      <c r="AR13" s="493"/>
      <c r="AS13" s="493"/>
      <c r="AT13" s="493"/>
      <c r="AU13" s="493"/>
    </row>
    <row r="14" spans="2:60" ht="5.25" customHeight="1"/>
    <row r="15" spans="2:60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</row>
    <row r="16" spans="2:60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</row>
    <row r="17" spans="2:60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  <c r="Y17" s="493"/>
      <c r="Z17" s="493"/>
      <c r="AA17" s="493"/>
      <c r="AB17" s="493"/>
      <c r="AC17" s="493"/>
      <c r="AD17" s="493"/>
      <c r="AE17" s="493"/>
      <c r="AF17" s="493"/>
      <c r="AG17" s="493"/>
      <c r="AH17" s="493"/>
      <c r="AI17" s="493"/>
      <c r="AJ17" s="493"/>
      <c r="AK17" s="493"/>
      <c r="AL17" s="493"/>
      <c r="AM17" s="493"/>
      <c r="AN17" s="493"/>
      <c r="AO17" s="493"/>
      <c r="AP17" s="493"/>
      <c r="AQ17" s="493"/>
      <c r="AR17" s="493"/>
      <c r="AS17" s="493"/>
      <c r="AT17" s="493"/>
      <c r="AU17" s="493"/>
      <c r="AV17" s="493"/>
      <c r="AW17" s="493"/>
      <c r="AX17" s="493"/>
      <c r="AY17" s="493"/>
      <c r="AZ17" s="493"/>
    </row>
    <row r="18" spans="2:60" ht="19.5" customHeight="1">
      <c r="R18" s="492"/>
      <c r="S18" s="492"/>
      <c r="T18" s="492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J18" s="492"/>
      <c r="AK18" s="492"/>
      <c r="AL18" s="492"/>
      <c r="AM18" s="492"/>
      <c r="AN18" s="492"/>
      <c r="AO18" s="492"/>
      <c r="AP18" s="492"/>
      <c r="AQ18" s="492"/>
      <c r="AR18" s="492"/>
      <c r="AS18" s="492"/>
      <c r="AT18" s="492"/>
      <c r="AU18" s="492"/>
      <c r="AV18" s="492"/>
      <c r="AW18" s="492"/>
      <c r="AX18" s="492"/>
      <c r="AY18" s="492"/>
      <c r="AZ18" s="492"/>
    </row>
    <row r="19" spans="2:60" ht="23.25" customHeight="1"/>
    <row r="20" spans="2:60" ht="18" customHeight="1">
      <c r="B20" s="518"/>
      <c r="C20" s="518"/>
      <c r="D20" s="518"/>
      <c r="E20" s="518"/>
      <c r="F20" s="517" t="s">
        <v>264</v>
      </c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</row>
    <row r="21" spans="2:60" ht="18" customHeight="1">
      <c r="B21" s="523" t="s">
        <v>16</v>
      </c>
      <c r="C21" s="523"/>
      <c r="D21" s="523"/>
      <c r="E21" s="523"/>
      <c r="F21" s="511" t="s">
        <v>267</v>
      </c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/>
      <c r="AI21" s="511"/>
      <c r="AJ21" s="511" t="s">
        <v>268</v>
      </c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269</v>
      </c>
      <c r="AZ21" s="511"/>
      <c r="BA21" s="511"/>
      <c r="BB21" s="511"/>
      <c r="BC21" s="511"/>
      <c r="BD21" s="511"/>
      <c r="BE21" s="511"/>
      <c r="BF21" s="511"/>
      <c r="BG21" s="511"/>
      <c r="BH21" s="511"/>
    </row>
    <row r="22" spans="2:60" ht="18" customHeight="1">
      <c r="B22" s="524"/>
      <c r="C22" s="524"/>
      <c r="D22" s="524"/>
      <c r="E22" s="524"/>
      <c r="F22" s="512" t="s">
        <v>20</v>
      </c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/>
      <c r="T22" s="512" t="s">
        <v>24</v>
      </c>
      <c r="U22" s="512"/>
      <c r="V22" s="512"/>
      <c r="W22" s="512"/>
      <c r="X22" s="512" t="s">
        <v>25</v>
      </c>
      <c r="Y22" s="512"/>
      <c r="Z22" s="512"/>
      <c r="AA22" s="512"/>
      <c r="AB22" s="512"/>
      <c r="AC22" s="512"/>
      <c r="AD22" s="512" t="s">
        <v>26</v>
      </c>
      <c r="AE22" s="512"/>
      <c r="AF22" s="512"/>
      <c r="AG22" s="512"/>
      <c r="AH22" s="512"/>
      <c r="AI22" s="512"/>
      <c r="AJ22" s="512" t="s">
        <v>27</v>
      </c>
      <c r="AK22" s="512"/>
      <c r="AL22" s="512"/>
      <c r="AM22" s="512"/>
      <c r="AN22" s="512"/>
      <c r="AO22" s="512"/>
      <c r="AP22" s="512" t="s">
        <v>25</v>
      </c>
      <c r="AQ22" s="512"/>
      <c r="AR22" s="512"/>
      <c r="AS22" s="512"/>
      <c r="AT22" s="512" t="s">
        <v>26</v>
      </c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 t="s">
        <v>29</v>
      </c>
      <c r="BE22" s="512"/>
      <c r="BF22" s="512"/>
      <c r="BG22" s="512"/>
      <c r="BH22" s="512"/>
    </row>
    <row r="23" spans="2:60" ht="14.25" customHeight="1">
      <c r="B23" s="514" t="s">
        <v>30</v>
      </c>
      <c r="C23" s="514"/>
      <c r="D23" s="514"/>
      <c r="E23" s="514"/>
      <c r="F23" s="513">
        <v>86.509849548339844</v>
      </c>
      <c r="G23" s="513"/>
      <c r="H23" s="513"/>
      <c r="I23" s="513">
        <v>50.586635589599609</v>
      </c>
      <c r="J23" s="513"/>
      <c r="K23" s="508">
        <v>332.65774536132812</v>
      </c>
      <c r="L23" s="508"/>
      <c r="M23" s="508"/>
      <c r="N23" s="508">
        <v>331.48959350585937</v>
      </c>
      <c r="O23" s="508"/>
      <c r="P23" s="508"/>
      <c r="Q23" s="508"/>
      <c r="R23" s="508"/>
      <c r="S23" s="508"/>
      <c r="T23" s="508">
        <v>1.16815185546875</v>
      </c>
      <c r="U23" s="508"/>
      <c r="V23" s="508"/>
      <c r="W23" s="508"/>
      <c r="X23" s="508">
        <v>11.974771499633789</v>
      </c>
      <c r="Y23" s="508"/>
      <c r="Z23" s="508"/>
      <c r="AA23" s="508"/>
      <c r="AB23" s="508"/>
      <c r="AC23" s="508"/>
      <c r="AD23" s="508">
        <v>24</v>
      </c>
      <c r="AE23" s="508"/>
      <c r="AF23" s="508"/>
      <c r="AG23" s="508"/>
      <c r="AH23" s="508"/>
      <c r="AI23" s="508"/>
      <c r="AJ23" s="509">
        <v>22.059000015258789</v>
      </c>
      <c r="AK23" s="509"/>
      <c r="AL23" s="509"/>
      <c r="AM23" s="509"/>
      <c r="AN23" s="509"/>
      <c r="AO23" s="509"/>
      <c r="AP23" s="509"/>
      <c r="AQ23" s="509"/>
      <c r="AR23" s="509"/>
      <c r="AS23" s="509"/>
      <c r="AT23" s="508">
        <v>24</v>
      </c>
      <c r="AU23" s="508"/>
      <c r="AV23" s="508"/>
      <c r="AW23" s="508"/>
      <c r="AX23" s="508"/>
      <c r="AY23" s="508">
        <v>59.001499176025391</v>
      </c>
      <c r="AZ23" s="508"/>
      <c r="BA23" s="508"/>
      <c r="BB23" s="508"/>
      <c r="BC23" s="508"/>
      <c r="BD23" s="508">
        <v>24</v>
      </c>
      <c r="BE23" s="508"/>
      <c r="BF23" s="508"/>
      <c r="BG23" s="508"/>
      <c r="BH23" s="508"/>
    </row>
    <row r="24" spans="2:60" ht="0.75" customHeight="1"/>
    <row r="25" spans="2:60" ht="15" customHeight="1">
      <c r="B25" s="514" t="s">
        <v>31</v>
      </c>
      <c r="C25" s="514"/>
      <c r="D25" s="514"/>
      <c r="E25" s="514"/>
      <c r="F25" s="513">
        <v>77.755584716796875</v>
      </c>
      <c r="G25" s="513"/>
      <c r="H25" s="513"/>
      <c r="I25" s="513">
        <v>47.641223907470703</v>
      </c>
      <c r="J25" s="513"/>
      <c r="K25" s="508">
        <v>328.26535034179687</v>
      </c>
      <c r="L25" s="508"/>
      <c r="M25" s="508"/>
      <c r="N25" s="508">
        <v>326.90829467773437</v>
      </c>
      <c r="O25" s="508"/>
      <c r="P25" s="508"/>
      <c r="Q25" s="508"/>
      <c r="R25" s="508"/>
      <c r="S25" s="508"/>
      <c r="T25" s="508">
        <v>1.3570556640625</v>
      </c>
      <c r="U25" s="508"/>
      <c r="V25" s="508"/>
      <c r="W25" s="508"/>
      <c r="X25" s="508">
        <v>9.9070148468017578</v>
      </c>
      <c r="Y25" s="508"/>
      <c r="Z25" s="508"/>
      <c r="AA25" s="508"/>
      <c r="AB25" s="508"/>
      <c r="AC25" s="508"/>
      <c r="AD25" s="508">
        <v>24</v>
      </c>
      <c r="AE25" s="508"/>
      <c r="AF25" s="508"/>
      <c r="AG25" s="508"/>
      <c r="AH25" s="508"/>
      <c r="AI25" s="508"/>
      <c r="AJ25" s="509">
        <v>20.633499145507813</v>
      </c>
      <c r="AK25" s="509"/>
      <c r="AL25" s="509"/>
      <c r="AM25" s="509"/>
      <c r="AN25" s="509"/>
      <c r="AO25" s="509"/>
      <c r="AP25" s="509"/>
      <c r="AQ25" s="509"/>
      <c r="AR25" s="509"/>
      <c r="AS25" s="509"/>
      <c r="AT25" s="508">
        <v>24</v>
      </c>
      <c r="AU25" s="508"/>
      <c r="AV25" s="508"/>
      <c r="AW25" s="508"/>
      <c r="AX25" s="508"/>
      <c r="AY25" s="508">
        <v>52.783000946044922</v>
      </c>
      <c r="AZ25" s="508"/>
      <c r="BA25" s="508"/>
      <c r="BB25" s="508"/>
      <c r="BC25" s="508"/>
      <c r="BD25" s="508">
        <v>24</v>
      </c>
      <c r="BE25" s="508"/>
      <c r="BF25" s="508"/>
      <c r="BG25" s="508"/>
      <c r="BH25" s="508"/>
    </row>
    <row r="26" spans="2:60" ht="0.75" customHeight="1"/>
    <row r="27" spans="2:60" ht="14.25" customHeight="1">
      <c r="B27" s="514" t="s">
        <v>32</v>
      </c>
      <c r="C27" s="514"/>
      <c r="D27" s="514"/>
      <c r="E27" s="514"/>
      <c r="F27" s="513">
        <v>70.240509033203125</v>
      </c>
      <c r="G27" s="513"/>
      <c r="H27" s="513"/>
      <c r="I27" s="513">
        <v>46.04840087890625</v>
      </c>
      <c r="J27" s="513"/>
      <c r="K27" s="508">
        <v>371.80044555664062</v>
      </c>
      <c r="L27" s="508"/>
      <c r="M27" s="508"/>
      <c r="N27" s="508">
        <v>370.1990966796875</v>
      </c>
      <c r="O27" s="508"/>
      <c r="P27" s="508"/>
      <c r="Q27" s="508"/>
      <c r="R27" s="508"/>
      <c r="S27" s="508"/>
      <c r="T27" s="508">
        <v>1.601348876953125</v>
      </c>
      <c r="U27" s="508"/>
      <c r="V27" s="508"/>
      <c r="W27" s="508"/>
      <c r="X27" s="508">
        <v>9.0103931427001953</v>
      </c>
      <c r="Y27" s="508"/>
      <c r="Z27" s="508"/>
      <c r="AA27" s="508"/>
      <c r="AB27" s="508"/>
      <c r="AC27" s="508"/>
      <c r="AD27" s="508">
        <v>24</v>
      </c>
      <c r="AE27" s="508"/>
      <c r="AF27" s="508"/>
      <c r="AG27" s="508"/>
      <c r="AH27" s="508"/>
      <c r="AI27" s="508"/>
      <c r="AJ27" s="509">
        <v>18.809499740600586</v>
      </c>
      <c r="AK27" s="509"/>
      <c r="AL27" s="509"/>
      <c r="AM27" s="509"/>
      <c r="AN27" s="509"/>
      <c r="AO27" s="509"/>
      <c r="AP27" s="509"/>
      <c r="AQ27" s="509"/>
      <c r="AR27" s="509"/>
      <c r="AS27" s="509"/>
      <c r="AT27" s="508">
        <v>24</v>
      </c>
      <c r="AU27" s="508"/>
      <c r="AV27" s="508"/>
      <c r="AW27" s="508"/>
      <c r="AX27" s="508"/>
      <c r="AY27" s="508">
        <v>50.692501068115234</v>
      </c>
      <c r="AZ27" s="508"/>
      <c r="BA27" s="508"/>
      <c r="BB27" s="508"/>
      <c r="BC27" s="508"/>
      <c r="BD27" s="508">
        <v>24</v>
      </c>
      <c r="BE27" s="508"/>
      <c r="BF27" s="508"/>
      <c r="BG27" s="508"/>
      <c r="BH27" s="508"/>
    </row>
    <row r="28" spans="2:60" ht="0.75" customHeight="1"/>
    <row r="29" spans="2:60" ht="14.25" customHeight="1">
      <c r="B29" s="514" t="s">
        <v>33</v>
      </c>
      <c r="C29" s="514"/>
      <c r="D29" s="514"/>
      <c r="E29" s="514"/>
      <c r="F29" s="513">
        <v>73.731277465820313</v>
      </c>
      <c r="G29" s="513"/>
      <c r="H29" s="513"/>
      <c r="I29" s="513">
        <v>47.213539123535156</v>
      </c>
      <c r="J29" s="513"/>
      <c r="K29" s="508">
        <v>387.67861938476562</v>
      </c>
      <c r="L29" s="508"/>
      <c r="M29" s="508"/>
      <c r="N29" s="508">
        <v>386.30758666992187</v>
      </c>
      <c r="O29" s="508"/>
      <c r="P29" s="508"/>
      <c r="Q29" s="508"/>
      <c r="R29" s="508"/>
      <c r="S29" s="508"/>
      <c r="T29" s="508">
        <v>1.37103271484375</v>
      </c>
      <c r="U29" s="508"/>
      <c r="V29" s="508"/>
      <c r="W29" s="508"/>
      <c r="X29" s="508">
        <v>10.299564361572266</v>
      </c>
      <c r="Y29" s="508"/>
      <c r="Z29" s="508"/>
      <c r="AA29" s="508"/>
      <c r="AB29" s="508"/>
      <c r="AC29" s="508"/>
      <c r="AD29" s="508">
        <v>24</v>
      </c>
      <c r="AE29" s="508"/>
      <c r="AF29" s="508"/>
      <c r="AG29" s="508"/>
      <c r="AH29" s="508"/>
      <c r="AI29" s="508"/>
      <c r="AJ29" s="509">
        <v>23.864999771118164</v>
      </c>
      <c r="AK29" s="509"/>
      <c r="AL29" s="509"/>
      <c r="AM29" s="509"/>
      <c r="AN29" s="509"/>
      <c r="AO29" s="509"/>
      <c r="AP29" s="509"/>
      <c r="AQ29" s="509"/>
      <c r="AR29" s="509"/>
      <c r="AS29" s="509"/>
      <c r="AT29" s="508">
        <v>24</v>
      </c>
      <c r="AU29" s="508"/>
      <c r="AV29" s="508"/>
      <c r="AW29" s="508"/>
      <c r="AX29" s="508"/>
      <c r="AY29" s="508">
        <v>64.777503967285156</v>
      </c>
      <c r="AZ29" s="508"/>
      <c r="BA29" s="508"/>
      <c r="BB29" s="508"/>
      <c r="BC29" s="508"/>
      <c r="BD29" s="508">
        <v>24</v>
      </c>
      <c r="BE29" s="508"/>
      <c r="BF29" s="508"/>
      <c r="BG29" s="508"/>
      <c r="BH29" s="508"/>
    </row>
    <row r="30" spans="2:60" ht="1.5" customHeight="1"/>
    <row r="31" spans="2:60" ht="14.25" customHeight="1">
      <c r="B31" s="514" t="s">
        <v>34</v>
      </c>
      <c r="C31" s="514"/>
      <c r="D31" s="514"/>
      <c r="E31" s="514"/>
      <c r="F31" s="513">
        <v>77.460289001464844</v>
      </c>
      <c r="G31" s="513"/>
      <c r="H31" s="513"/>
      <c r="I31" s="513">
        <v>45.765056610107422</v>
      </c>
      <c r="J31" s="513"/>
      <c r="K31" s="508">
        <v>323.5328369140625</v>
      </c>
      <c r="L31" s="508"/>
      <c r="M31" s="508"/>
      <c r="N31" s="508">
        <v>322.51437377929687</v>
      </c>
      <c r="O31" s="508"/>
      <c r="P31" s="508"/>
      <c r="Q31" s="508"/>
      <c r="R31" s="508"/>
      <c r="S31" s="508"/>
      <c r="T31" s="508">
        <v>1.018463134765625</v>
      </c>
      <c r="U31" s="508"/>
      <c r="V31" s="508"/>
      <c r="W31" s="508"/>
      <c r="X31" s="508">
        <v>10.272185325622559</v>
      </c>
      <c r="Y31" s="508"/>
      <c r="Z31" s="508"/>
      <c r="AA31" s="508"/>
      <c r="AB31" s="508"/>
      <c r="AC31" s="508"/>
      <c r="AD31" s="508">
        <v>24</v>
      </c>
      <c r="AE31" s="508"/>
      <c r="AF31" s="508"/>
      <c r="AG31" s="508"/>
      <c r="AH31" s="508"/>
      <c r="AI31" s="508"/>
      <c r="AJ31" s="509">
        <v>27.954500198364258</v>
      </c>
      <c r="AK31" s="509"/>
      <c r="AL31" s="509"/>
      <c r="AM31" s="509"/>
      <c r="AN31" s="509"/>
      <c r="AO31" s="509"/>
      <c r="AP31" s="509"/>
      <c r="AQ31" s="509"/>
      <c r="AR31" s="509"/>
      <c r="AS31" s="509"/>
      <c r="AT31" s="508">
        <v>24</v>
      </c>
      <c r="AU31" s="508"/>
      <c r="AV31" s="508"/>
      <c r="AW31" s="508"/>
      <c r="AX31" s="508"/>
      <c r="AY31" s="508">
        <v>71.387001037597656</v>
      </c>
      <c r="AZ31" s="508"/>
      <c r="BA31" s="508"/>
      <c r="BB31" s="508"/>
      <c r="BC31" s="508"/>
      <c r="BD31" s="508">
        <v>24</v>
      </c>
      <c r="BE31" s="508"/>
      <c r="BF31" s="508"/>
      <c r="BG31" s="508"/>
      <c r="BH31" s="508"/>
    </row>
    <row r="32" spans="2:60" ht="0.75" customHeight="1"/>
    <row r="33" spans="2:60" ht="14.25" customHeight="1">
      <c r="B33" s="514" t="s">
        <v>35</v>
      </c>
      <c r="C33" s="514"/>
      <c r="D33" s="514"/>
      <c r="E33" s="514"/>
      <c r="F33" s="513">
        <v>77.8250732421875</v>
      </c>
      <c r="G33" s="513"/>
      <c r="H33" s="513"/>
      <c r="I33" s="513">
        <v>45.479873657226562</v>
      </c>
      <c r="J33" s="513"/>
      <c r="K33" s="508">
        <v>297.057861328125</v>
      </c>
      <c r="L33" s="508"/>
      <c r="M33" s="508"/>
      <c r="N33" s="508">
        <v>296.16818237304687</v>
      </c>
      <c r="O33" s="508"/>
      <c r="P33" s="508"/>
      <c r="Q33" s="508"/>
      <c r="R33" s="508"/>
      <c r="S33" s="508"/>
      <c r="T33" s="508">
        <v>0.889678955078125</v>
      </c>
      <c r="U33" s="508"/>
      <c r="V33" s="508"/>
      <c r="W33" s="508"/>
      <c r="X33" s="508">
        <v>9.6270570755004883</v>
      </c>
      <c r="Y33" s="508"/>
      <c r="Z33" s="508"/>
      <c r="AA33" s="508"/>
      <c r="AB33" s="508"/>
      <c r="AC33" s="508"/>
      <c r="AD33" s="508">
        <v>24</v>
      </c>
      <c r="AE33" s="508"/>
      <c r="AF33" s="508"/>
      <c r="AG33" s="508"/>
      <c r="AH33" s="508"/>
      <c r="AI33" s="508"/>
      <c r="AJ33" s="509">
        <v>21.465499877929688</v>
      </c>
      <c r="AK33" s="509"/>
      <c r="AL33" s="509"/>
      <c r="AM33" s="509"/>
      <c r="AN33" s="509"/>
      <c r="AO33" s="509"/>
      <c r="AP33" s="509"/>
      <c r="AQ33" s="509"/>
      <c r="AR33" s="509"/>
      <c r="AS33" s="509"/>
      <c r="AT33" s="508">
        <v>24</v>
      </c>
      <c r="AU33" s="508"/>
      <c r="AV33" s="508"/>
      <c r="AW33" s="508"/>
      <c r="AX33" s="508"/>
      <c r="AY33" s="508">
        <v>54.689998626708984</v>
      </c>
      <c r="AZ33" s="508"/>
      <c r="BA33" s="508"/>
      <c r="BB33" s="508"/>
      <c r="BC33" s="508"/>
      <c r="BD33" s="508">
        <v>24</v>
      </c>
      <c r="BE33" s="508"/>
      <c r="BF33" s="508"/>
      <c r="BG33" s="508"/>
      <c r="BH33" s="508"/>
    </row>
    <row r="34" spans="2:60" ht="0.75" customHeight="1"/>
    <row r="35" spans="2:60" ht="15" customHeight="1">
      <c r="B35" s="514" t="s">
        <v>36</v>
      </c>
      <c r="C35" s="514"/>
      <c r="D35" s="514"/>
      <c r="E35" s="514"/>
      <c r="F35" s="513">
        <v>81.53338623046875</v>
      </c>
      <c r="G35" s="513"/>
      <c r="H35" s="513"/>
      <c r="I35" s="513">
        <v>47.449600219726563</v>
      </c>
      <c r="J35" s="513"/>
      <c r="K35" s="508">
        <v>319.86785888671875</v>
      </c>
      <c r="L35" s="508"/>
      <c r="M35" s="508"/>
      <c r="N35" s="508">
        <v>318.905517578125</v>
      </c>
      <c r="O35" s="508"/>
      <c r="P35" s="508"/>
      <c r="Q35" s="508"/>
      <c r="R35" s="508"/>
      <c r="S35" s="508"/>
      <c r="T35" s="508">
        <v>0.96234130859375</v>
      </c>
      <c r="U35" s="508"/>
      <c r="V35" s="508"/>
      <c r="W35" s="508"/>
      <c r="X35" s="508">
        <v>10.921768188476563</v>
      </c>
      <c r="Y35" s="508"/>
      <c r="Z35" s="508"/>
      <c r="AA35" s="508"/>
      <c r="AB35" s="508"/>
      <c r="AC35" s="508"/>
      <c r="AD35" s="508">
        <v>24</v>
      </c>
      <c r="AE35" s="508"/>
      <c r="AF35" s="508"/>
      <c r="AG35" s="508"/>
      <c r="AH35" s="508"/>
      <c r="AI35" s="508"/>
      <c r="AJ35" s="509">
        <v>23.368999481201172</v>
      </c>
      <c r="AK35" s="509"/>
      <c r="AL35" s="509"/>
      <c r="AM35" s="509"/>
      <c r="AN35" s="509"/>
      <c r="AO35" s="509"/>
      <c r="AP35" s="509"/>
      <c r="AQ35" s="509"/>
      <c r="AR35" s="509"/>
      <c r="AS35" s="509"/>
      <c r="AT35" s="508">
        <v>24</v>
      </c>
      <c r="AU35" s="508"/>
      <c r="AV35" s="508"/>
      <c r="AW35" s="508"/>
      <c r="AX35" s="508"/>
      <c r="AY35" s="508">
        <v>56.404998779296875</v>
      </c>
      <c r="AZ35" s="508"/>
      <c r="BA35" s="508"/>
      <c r="BB35" s="508"/>
      <c r="BC35" s="508"/>
      <c r="BD35" s="508">
        <v>24</v>
      </c>
      <c r="BE35" s="508"/>
      <c r="BF35" s="508"/>
      <c r="BG35" s="508"/>
      <c r="BH35" s="508"/>
    </row>
    <row r="36" spans="2:60" ht="0.75" customHeight="1"/>
    <row r="37" spans="2:60" ht="14.25" customHeight="1">
      <c r="B37" s="514" t="s">
        <v>37</v>
      </c>
      <c r="C37" s="514"/>
      <c r="D37" s="514"/>
      <c r="E37" s="514"/>
      <c r="F37" s="513">
        <v>81.3580322265625</v>
      </c>
      <c r="G37" s="513"/>
      <c r="H37" s="513"/>
      <c r="I37" s="513">
        <v>48.192523956298828</v>
      </c>
      <c r="J37" s="513"/>
      <c r="K37" s="508">
        <v>340.20089721679687</v>
      </c>
      <c r="L37" s="508"/>
      <c r="M37" s="508"/>
      <c r="N37" s="508">
        <v>339.10882568359375</v>
      </c>
      <c r="O37" s="508"/>
      <c r="P37" s="508"/>
      <c r="Q37" s="508"/>
      <c r="R37" s="508"/>
      <c r="S37" s="508"/>
      <c r="T37" s="508">
        <v>1.092071533203125</v>
      </c>
      <c r="U37" s="508"/>
      <c r="V37" s="508"/>
      <c r="W37" s="508"/>
      <c r="X37" s="508">
        <v>11.3048095703125</v>
      </c>
      <c r="Y37" s="508"/>
      <c r="Z37" s="508"/>
      <c r="AA37" s="508"/>
      <c r="AB37" s="508"/>
      <c r="AC37" s="508"/>
      <c r="AD37" s="508">
        <v>24</v>
      </c>
      <c r="AE37" s="508"/>
      <c r="AF37" s="508"/>
      <c r="AG37" s="508"/>
      <c r="AH37" s="508"/>
      <c r="AI37" s="508"/>
      <c r="AJ37" s="509">
        <v>24.347000122070312</v>
      </c>
      <c r="AK37" s="509"/>
      <c r="AL37" s="509"/>
      <c r="AM37" s="509"/>
      <c r="AN37" s="509"/>
      <c r="AO37" s="509"/>
      <c r="AP37" s="509"/>
      <c r="AQ37" s="509"/>
      <c r="AR37" s="509"/>
      <c r="AS37" s="509"/>
      <c r="AT37" s="508">
        <v>24</v>
      </c>
      <c r="AU37" s="508"/>
      <c r="AV37" s="508"/>
      <c r="AW37" s="508"/>
      <c r="AX37" s="508"/>
      <c r="AY37" s="508">
        <v>60.054500579833984</v>
      </c>
      <c r="AZ37" s="508"/>
      <c r="BA37" s="508"/>
      <c r="BB37" s="508"/>
      <c r="BC37" s="508"/>
      <c r="BD37" s="508">
        <v>24</v>
      </c>
      <c r="BE37" s="508"/>
      <c r="BF37" s="508"/>
      <c r="BG37" s="508"/>
      <c r="BH37" s="508"/>
    </row>
    <row r="38" spans="2:60" ht="0.75" customHeight="1"/>
    <row r="39" spans="2:60" ht="14.25" customHeight="1">
      <c r="B39" s="514" t="s">
        <v>38</v>
      </c>
      <c r="C39" s="514"/>
      <c r="D39" s="514"/>
      <c r="E39" s="514"/>
      <c r="F39" s="513">
        <v>78.322837829589844</v>
      </c>
      <c r="G39" s="513"/>
      <c r="H39" s="513"/>
      <c r="I39" s="513">
        <v>44.934360504150391</v>
      </c>
      <c r="J39" s="513"/>
      <c r="K39" s="508">
        <v>277.0679931640625</v>
      </c>
      <c r="L39" s="508"/>
      <c r="M39" s="508"/>
      <c r="N39" s="508">
        <v>276.16415405273437</v>
      </c>
      <c r="O39" s="508"/>
      <c r="P39" s="508"/>
      <c r="Q39" s="508"/>
      <c r="R39" s="508"/>
      <c r="S39" s="508"/>
      <c r="T39" s="508">
        <v>0.903839111328125</v>
      </c>
      <c r="U39" s="508"/>
      <c r="V39" s="508"/>
      <c r="W39" s="508"/>
      <c r="X39" s="508">
        <v>9.2685556411743164</v>
      </c>
      <c r="Y39" s="508"/>
      <c r="Z39" s="508"/>
      <c r="AA39" s="508"/>
      <c r="AB39" s="508"/>
      <c r="AC39" s="508"/>
      <c r="AD39" s="508">
        <v>24</v>
      </c>
      <c r="AE39" s="508"/>
      <c r="AF39" s="508"/>
      <c r="AG39" s="508"/>
      <c r="AH39" s="508"/>
      <c r="AI39" s="508"/>
      <c r="AJ39" s="509">
        <v>22.063499450683594</v>
      </c>
      <c r="AK39" s="509"/>
      <c r="AL39" s="509"/>
      <c r="AM39" s="509"/>
      <c r="AN39" s="509"/>
      <c r="AO39" s="509"/>
      <c r="AP39" s="509"/>
      <c r="AQ39" s="509"/>
      <c r="AR39" s="509"/>
      <c r="AS39" s="509"/>
      <c r="AT39" s="508">
        <v>24</v>
      </c>
      <c r="AU39" s="508"/>
      <c r="AV39" s="508"/>
      <c r="AW39" s="508"/>
      <c r="AX39" s="508"/>
      <c r="AY39" s="508">
        <v>55.153499603271484</v>
      </c>
      <c r="AZ39" s="508"/>
      <c r="BA39" s="508"/>
      <c r="BB39" s="508"/>
      <c r="BC39" s="508"/>
      <c r="BD39" s="508">
        <v>24</v>
      </c>
      <c r="BE39" s="508"/>
      <c r="BF39" s="508"/>
      <c r="BG39" s="508"/>
      <c r="BH39" s="508"/>
    </row>
    <row r="40" spans="2:60" ht="1.5" customHeight="1"/>
    <row r="41" spans="2:60" ht="14.25" customHeight="1">
      <c r="B41" s="514" t="s">
        <v>39</v>
      </c>
      <c r="C41" s="514"/>
      <c r="D41" s="514"/>
      <c r="E41" s="514"/>
      <c r="F41" s="513">
        <v>73.150276184082031</v>
      </c>
      <c r="G41" s="513"/>
      <c r="H41" s="513"/>
      <c r="I41" s="513">
        <v>44.984390258789063</v>
      </c>
      <c r="J41" s="513"/>
      <c r="K41" s="508">
        <v>322.54736328125</v>
      </c>
      <c r="L41" s="508"/>
      <c r="M41" s="508"/>
      <c r="N41" s="508">
        <v>321.41513061523438</v>
      </c>
      <c r="O41" s="508"/>
      <c r="P41" s="508"/>
      <c r="Q41" s="508"/>
      <c r="R41" s="508"/>
      <c r="S41" s="508"/>
      <c r="T41" s="508">
        <v>1.132232666015625</v>
      </c>
      <c r="U41" s="508"/>
      <c r="V41" s="508"/>
      <c r="W41" s="508"/>
      <c r="X41" s="508">
        <v>9.1004724502563477</v>
      </c>
      <c r="Y41" s="508"/>
      <c r="Z41" s="508"/>
      <c r="AA41" s="508"/>
      <c r="AB41" s="508"/>
      <c r="AC41" s="508"/>
      <c r="AD41" s="508">
        <v>24</v>
      </c>
      <c r="AE41" s="508"/>
      <c r="AF41" s="508"/>
      <c r="AG41" s="508"/>
      <c r="AH41" s="508"/>
      <c r="AI41" s="508"/>
      <c r="AJ41" s="509">
        <v>21.176000595092773</v>
      </c>
      <c r="AK41" s="509"/>
      <c r="AL41" s="509"/>
      <c r="AM41" s="509"/>
      <c r="AN41" s="509"/>
      <c r="AO41" s="509"/>
      <c r="AP41" s="509"/>
      <c r="AQ41" s="509"/>
      <c r="AR41" s="509"/>
      <c r="AS41" s="509"/>
      <c r="AT41" s="508">
        <v>24</v>
      </c>
      <c r="AU41" s="508"/>
      <c r="AV41" s="508"/>
      <c r="AW41" s="508"/>
      <c r="AX41" s="508"/>
      <c r="AY41" s="508">
        <v>53.730499267578125</v>
      </c>
      <c r="AZ41" s="508"/>
      <c r="BA41" s="508"/>
      <c r="BB41" s="508"/>
      <c r="BC41" s="508"/>
      <c r="BD41" s="508">
        <v>24</v>
      </c>
      <c r="BE41" s="508"/>
      <c r="BF41" s="508"/>
      <c r="BG41" s="508"/>
      <c r="BH41" s="508"/>
    </row>
    <row r="42" spans="2:60" ht="0.75" customHeight="1"/>
    <row r="43" spans="2:60" ht="14.25" customHeight="1">
      <c r="B43" s="514" t="s">
        <v>40</v>
      </c>
      <c r="C43" s="514"/>
      <c r="D43" s="514"/>
      <c r="E43" s="514"/>
      <c r="F43" s="513">
        <v>74.755149841308594</v>
      </c>
      <c r="G43" s="513"/>
      <c r="H43" s="513"/>
      <c r="I43" s="513">
        <v>45.809967041015625</v>
      </c>
      <c r="J43" s="513"/>
      <c r="K43" s="508">
        <v>341.80435180664062</v>
      </c>
      <c r="L43" s="508"/>
      <c r="M43" s="508"/>
      <c r="N43" s="508">
        <v>340.60916137695312</v>
      </c>
      <c r="O43" s="508"/>
      <c r="P43" s="508"/>
      <c r="Q43" s="508"/>
      <c r="R43" s="508"/>
      <c r="S43" s="508"/>
      <c r="T43" s="508">
        <v>1.1951904296875</v>
      </c>
      <c r="U43" s="508"/>
      <c r="V43" s="508"/>
      <c r="W43" s="508"/>
      <c r="X43" s="508">
        <v>9.9105415344238281</v>
      </c>
      <c r="Y43" s="508"/>
      <c r="Z43" s="508"/>
      <c r="AA43" s="508"/>
      <c r="AB43" s="508"/>
      <c r="AC43" s="508"/>
      <c r="AD43" s="508">
        <v>24</v>
      </c>
      <c r="AE43" s="508"/>
      <c r="AF43" s="508"/>
      <c r="AG43" s="508"/>
      <c r="AH43" s="508"/>
      <c r="AI43" s="508"/>
      <c r="AJ43" s="509">
        <v>23.9375</v>
      </c>
      <c r="AK43" s="509"/>
      <c r="AL43" s="509"/>
      <c r="AM43" s="509"/>
      <c r="AN43" s="509"/>
      <c r="AO43" s="509"/>
      <c r="AP43" s="509"/>
      <c r="AQ43" s="509"/>
      <c r="AR43" s="509"/>
      <c r="AS43" s="509"/>
      <c r="AT43" s="508">
        <v>24</v>
      </c>
      <c r="AU43" s="508"/>
      <c r="AV43" s="508"/>
      <c r="AW43" s="508"/>
      <c r="AX43" s="508"/>
      <c r="AY43" s="508">
        <v>63.10150146484375</v>
      </c>
      <c r="AZ43" s="508"/>
      <c r="BA43" s="508"/>
      <c r="BB43" s="508"/>
      <c r="BC43" s="508"/>
      <c r="BD43" s="508">
        <v>24</v>
      </c>
      <c r="BE43" s="508"/>
      <c r="BF43" s="508"/>
      <c r="BG43" s="508"/>
      <c r="BH43" s="508"/>
    </row>
    <row r="44" spans="2:60" ht="1.5" customHeight="1"/>
    <row r="45" spans="2:60" ht="14.25" customHeight="1">
      <c r="B45" s="514" t="s">
        <v>41</v>
      </c>
      <c r="C45" s="514"/>
      <c r="D45" s="514"/>
      <c r="E45" s="514"/>
      <c r="F45" s="513">
        <v>75.767913818359375</v>
      </c>
      <c r="G45" s="513"/>
      <c r="H45" s="513"/>
      <c r="I45" s="513">
        <v>44.308017730712891</v>
      </c>
      <c r="J45" s="513"/>
      <c r="K45" s="508">
        <v>307.63458251953125</v>
      </c>
      <c r="L45" s="508"/>
      <c r="M45" s="508"/>
      <c r="N45" s="508">
        <v>306.6842041015625</v>
      </c>
      <c r="O45" s="508"/>
      <c r="P45" s="508"/>
      <c r="Q45" s="508"/>
      <c r="R45" s="508"/>
      <c r="S45" s="508"/>
      <c r="T45" s="508">
        <v>0.95037841796875</v>
      </c>
      <c r="U45" s="508"/>
      <c r="V45" s="508"/>
      <c r="W45" s="508"/>
      <c r="X45" s="508">
        <v>9.6941509246826172</v>
      </c>
      <c r="Y45" s="508"/>
      <c r="Z45" s="508"/>
      <c r="AA45" s="508"/>
      <c r="AB45" s="508"/>
      <c r="AC45" s="508"/>
      <c r="AD45" s="508">
        <v>24</v>
      </c>
      <c r="AE45" s="508"/>
      <c r="AF45" s="508"/>
      <c r="AG45" s="508"/>
      <c r="AH45" s="508"/>
      <c r="AI45" s="508"/>
      <c r="AJ45" s="509">
        <v>26.968999862670898</v>
      </c>
      <c r="AK45" s="509"/>
      <c r="AL45" s="509"/>
      <c r="AM45" s="509"/>
      <c r="AN45" s="509"/>
      <c r="AO45" s="509"/>
      <c r="AP45" s="509"/>
      <c r="AQ45" s="509"/>
      <c r="AR45" s="509"/>
      <c r="AS45" s="509"/>
      <c r="AT45" s="508">
        <v>24</v>
      </c>
      <c r="AU45" s="508"/>
      <c r="AV45" s="508"/>
      <c r="AW45" s="508"/>
      <c r="AX45" s="508"/>
      <c r="AY45" s="508">
        <v>69.126502990722656</v>
      </c>
      <c r="AZ45" s="508"/>
      <c r="BA45" s="508"/>
      <c r="BB45" s="508"/>
      <c r="BC45" s="508"/>
      <c r="BD45" s="508">
        <v>24</v>
      </c>
      <c r="BE45" s="508"/>
      <c r="BF45" s="508"/>
      <c r="BG45" s="508"/>
      <c r="BH45" s="508"/>
    </row>
    <row r="46" spans="2:60" ht="0.75" customHeight="1"/>
    <row r="47" spans="2:60" ht="14.25" customHeight="1">
      <c r="B47" s="514" t="s">
        <v>42</v>
      </c>
      <c r="C47" s="514"/>
      <c r="D47" s="514"/>
      <c r="E47" s="514"/>
      <c r="F47" s="513">
        <v>90.663543701171875</v>
      </c>
      <c r="G47" s="513"/>
      <c r="H47" s="513"/>
      <c r="I47" s="513">
        <v>50.511222839355469</v>
      </c>
      <c r="J47" s="513"/>
      <c r="K47" s="508">
        <v>320.6890869140625</v>
      </c>
      <c r="L47" s="508"/>
      <c r="M47" s="508"/>
      <c r="N47" s="508">
        <v>319.77401733398438</v>
      </c>
      <c r="O47" s="508"/>
      <c r="P47" s="508"/>
      <c r="Q47" s="508"/>
      <c r="R47" s="508"/>
      <c r="S47" s="508"/>
      <c r="T47" s="508">
        <v>0.915069580078125</v>
      </c>
      <c r="U47" s="508"/>
      <c r="V47" s="508"/>
      <c r="W47" s="508"/>
      <c r="X47" s="508">
        <v>12.906448364257813</v>
      </c>
      <c r="Y47" s="508"/>
      <c r="Z47" s="508"/>
      <c r="AA47" s="508"/>
      <c r="AB47" s="508"/>
      <c r="AC47" s="508"/>
      <c r="AD47" s="508">
        <v>24</v>
      </c>
      <c r="AE47" s="508"/>
      <c r="AF47" s="508"/>
      <c r="AG47" s="508"/>
      <c r="AH47" s="508"/>
      <c r="AI47" s="508"/>
      <c r="AJ47" s="509">
        <v>20.826000213623047</v>
      </c>
      <c r="AK47" s="509"/>
      <c r="AL47" s="509"/>
      <c r="AM47" s="509"/>
      <c r="AN47" s="509"/>
      <c r="AO47" s="509"/>
      <c r="AP47" s="509"/>
      <c r="AQ47" s="509"/>
      <c r="AR47" s="509"/>
      <c r="AS47" s="509"/>
      <c r="AT47" s="508">
        <v>24</v>
      </c>
      <c r="AU47" s="508"/>
      <c r="AV47" s="508"/>
      <c r="AW47" s="508"/>
      <c r="AX47" s="508"/>
      <c r="AY47" s="508">
        <v>52.903499603271484</v>
      </c>
      <c r="AZ47" s="508"/>
      <c r="BA47" s="508"/>
      <c r="BB47" s="508"/>
      <c r="BC47" s="508"/>
      <c r="BD47" s="508">
        <v>24</v>
      </c>
      <c r="BE47" s="508"/>
      <c r="BF47" s="508"/>
      <c r="BG47" s="508"/>
      <c r="BH47" s="508"/>
    </row>
    <row r="48" spans="2:60" ht="0.75" customHeight="1"/>
    <row r="49" spans="2:60" ht="15" customHeight="1">
      <c r="B49" s="514" t="s">
        <v>43</v>
      </c>
      <c r="C49" s="514"/>
      <c r="D49" s="514"/>
      <c r="E49" s="514"/>
      <c r="F49" s="513">
        <v>92.8226318359375</v>
      </c>
      <c r="G49" s="513"/>
      <c r="H49" s="513"/>
      <c r="I49" s="513">
        <v>48.048286437988281</v>
      </c>
      <c r="J49" s="513"/>
      <c r="K49" s="508">
        <v>256.96731567382812</v>
      </c>
      <c r="L49" s="508"/>
      <c r="M49" s="508"/>
      <c r="N49" s="508">
        <v>256.11788940429687</v>
      </c>
      <c r="O49" s="508"/>
      <c r="P49" s="508"/>
      <c r="Q49" s="508"/>
      <c r="R49" s="508"/>
      <c r="S49" s="508"/>
      <c r="T49" s="508">
        <v>0.84942626953125</v>
      </c>
      <c r="U49" s="508"/>
      <c r="V49" s="508"/>
      <c r="W49" s="508"/>
      <c r="X49" s="508">
        <v>11.534320831298828</v>
      </c>
      <c r="Y49" s="508"/>
      <c r="Z49" s="508"/>
      <c r="AA49" s="508"/>
      <c r="AB49" s="508"/>
      <c r="AC49" s="508"/>
      <c r="AD49" s="508">
        <v>24</v>
      </c>
      <c r="AE49" s="508"/>
      <c r="AF49" s="508"/>
      <c r="AG49" s="508"/>
      <c r="AH49" s="508"/>
      <c r="AI49" s="508"/>
      <c r="AJ49" s="509">
        <v>21.454000473022461</v>
      </c>
      <c r="AK49" s="509"/>
      <c r="AL49" s="509"/>
      <c r="AM49" s="509"/>
      <c r="AN49" s="509"/>
      <c r="AO49" s="509"/>
      <c r="AP49" s="509"/>
      <c r="AQ49" s="509"/>
      <c r="AR49" s="509"/>
      <c r="AS49" s="509"/>
      <c r="AT49" s="508">
        <v>24</v>
      </c>
      <c r="AU49" s="508"/>
      <c r="AV49" s="508"/>
      <c r="AW49" s="508"/>
      <c r="AX49" s="508"/>
      <c r="AY49" s="508">
        <v>54.72650146484375</v>
      </c>
      <c r="AZ49" s="508"/>
      <c r="BA49" s="508"/>
      <c r="BB49" s="508"/>
      <c r="BC49" s="508"/>
      <c r="BD49" s="508">
        <v>24</v>
      </c>
      <c r="BE49" s="508"/>
      <c r="BF49" s="508"/>
      <c r="BG49" s="508"/>
      <c r="BH49" s="508"/>
    </row>
    <row r="50" spans="2:60" ht="0.75" customHeight="1"/>
    <row r="51" spans="2:60" ht="14.25" customHeight="1">
      <c r="B51" s="514" t="s">
        <v>44</v>
      </c>
      <c r="C51" s="514"/>
      <c r="D51" s="514"/>
      <c r="E51" s="514"/>
      <c r="F51" s="513">
        <v>95.098281860351563</v>
      </c>
      <c r="G51" s="513"/>
      <c r="H51" s="513"/>
      <c r="I51" s="513">
        <v>48.920818328857422</v>
      </c>
      <c r="J51" s="513"/>
      <c r="K51" s="508">
        <v>270.47665405273437</v>
      </c>
      <c r="L51" s="508"/>
      <c r="M51" s="508"/>
      <c r="N51" s="508">
        <v>269.50344848632812</v>
      </c>
      <c r="O51" s="508"/>
      <c r="P51" s="508"/>
      <c r="Q51" s="508"/>
      <c r="R51" s="508"/>
      <c r="S51" s="508"/>
      <c r="T51" s="508">
        <v>0.97320556640625</v>
      </c>
      <c r="U51" s="508"/>
      <c r="V51" s="508"/>
      <c r="W51" s="508"/>
      <c r="X51" s="508">
        <v>12.519168853759766</v>
      </c>
      <c r="Y51" s="508"/>
      <c r="Z51" s="508"/>
      <c r="AA51" s="508"/>
      <c r="AB51" s="508"/>
      <c r="AC51" s="508"/>
      <c r="AD51" s="508">
        <v>24</v>
      </c>
      <c r="AE51" s="508"/>
      <c r="AF51" s="508"/>
      <c r="AG51" s="508"/>
      <c r="AH51" s="508"/>
      <c r="AI51" s="508"/>
      <c r="AJ51" s="509">
        <v>22.438999176025391</v>
      </c>
      <c r="AK51" s="509"/>
      <c r="AL51" s="509"/>
      <c r="AM51" s="509"/>
      <c r="AN51" s="509"/>
      <c r="AO51" s="509"/>
      <c r="AP51" s="509"/>
      <c r="AQ51" s="509"/>
      <c r="AR51" s="509"/>
      <c r="AS51" s="509"/>
      <c r="AT51" s="508">
        <v>24</v>
      </c>
      <c r="AU51" s="508"/>
      <c r="AV51" s="508"/>
      <c r="AW51" s="508"/>
      <c r="AX51" s="508"/>
      <c r="AY51" s="508">
        <v>57.498001098632812</v>
      </c>
      <c r="AZ51" s="508"/>
      <c r="BA51" s="508"/>
      <c r="BB51" s="508"/>
      <c r="BC51" s="508"/>
      <c r="BD51" s="508">
        <v>24</v>
      </c>
      <c r="BE51" s="508"/>
      <c r="BF51" s="508"/>
      <c r="BG51" s="508"/>
      <c r="BH51" s="508"/>
    </row>
    <row r="52" spans="2:60" ht="0.75" customHeight="1"/>
    <row r="53" spans="2:60" ht="14.25" customHeight="1">
      <c r="B53" s="514" t="s">
        <v>45</v>
      </c>
      <c r="C53" s="514"/>
      <c r="D53" s="514"/>
      <c r="E53" s="514"/>
      <c r="F53" s="513">
        <v>101.38600921630859</v>
      </c>
      <c r="G53" s="513"/>
      <c r="H53" s="513"/>
      <c r="I53" s="513">
        <v>56.866065979003906</v>
      </c>
      <c r="J53" s="513"/>
      <c r="K53" s="508">
        <v>365.52557373046875</v>
      </c>
      <c r="L53" s="508"/>
      <c r="M53" s="508"/>
      <c r="N53" s="508">
        <v>364.20840454101562</v>
      </c>
      <c r="O53" s="508"/>
      <c r="P53" s="508"/>
      <c r="Q53" s="508"/>
      <c r="R53" s="508"/>
      <c r="S53" s="508"/>
      <c r="T53" s="508">
        <v>1.317169189453125</v>
      </c>
      <c r="U53" s="508"/>
      <c r="V53" s="508"/>
      <c r="W53" s="508"/>
      <c r="X53" s="508">
        <v>16.326885223388672</v>
      </c>
      <c r="Y53" s="508"/>
      <c r="Z53" s="508"/>
      <c r="AA53" s="508"/>
      <c r="AB53" s="508"/>
      <c r="AC53" s="508"/>
      <c r="AD53" s="508">
        <v>24</v>
      </c>
      <c r="AE53" s="508"/>
      <c r="AF53" s="508"/>
      <c r="AG53" s="508"/>
      <c r="AH53" s="508"/>
      <c r="AI53" s="508"/>
      <c r="AJ53" s="509">
        <v>20.625</v>
      </c>
      <c r="AK53" s="509"/>
      <c r="AL53" s="509"/>
      <c r="AM53" s="509"/>
      <c r="AN53" s="509"/>
      <c r="AO53" s="509"/>
      <c r="AP53" s="509"/>
      <c r="AQ53" s="509"/>
      <c r="AR53" s="509"/>
      <c r="AS53" s="509"/>
      <c r="AT53" s="508">
        <v>24</v>
      </c>
      <c r="AU53" s="508"/>
      <c r="AV53" s="508"/>
      <c r="AW53" s="508"/>
      <c r="AX53" s="508"/>
      <c r="AY53" s="508">
        <v>53.804000854492188</v>
      </c>
      <c r="AZ53" s="508"/>
      <c r="BA53" s="508"/>
      <c r="BB53" s="508"/>
      <c r="BC53" s="508"/>
      <c r="BD53" s="508">
        <v>24</v>
      </c>
      <c r="BE53" s="508"/>
      <c r="BF53" s="508"/>
      <c r="BG53" s="508"/>
      <c r="BH53" s="508"/>
    </row>
    <row r="54" spans="2:60" ht="1.5" customHeight="1"/>
    <row r="55" spans="2:60" ht="14.25" customHeight="1">
      <c r="B55" s="514" t="s">
        <v>46</v>
      </c>
      <c r="C55" s="514"/>
      <c r="D55" s="514"/>
      <c r="E55" s="514"/>
      <c r="F55" s="513">
        <v>101.68860626220703</v>
      </c>
      <c r="G55" s="513"/>
      <c r="H55" s="513"/>
      <c r="I55" s="513">
        <v>61.553188323974609</v>
      </c>
      <c r="J55" s="513"/>
      <c r="K55" s="508">
        <v>458.15087890625</v>
      </c>
      <c r="L55" s="508"/>
      <c r="M55" s="508"/>
      <c r="N55" s="508">
        <v>456.569091796875</v>
      </c>
      <c r="O55" s="508"/>
      <c r="P55" s="508"/>
      <c r="Q55" s="508"/>
      <c r="R55" s="508"/>
      <c r="S55" s="508"/>
      <c r="T55" s="508">
        <v>1.581787109375</v>
      </c>
      <c r="U55" s="508"/>
      <c r="V55" s="508"/>
      <c r="W55" s="508"/>
      <c r="X55" s="508">
        <v>18.44744873046875</v>
      </c>
      <c r="Y55" s="508"/>
      <c r="Z55" s="508"/>
      <c r="AA55" s="508"/>
      <c r="AB55" s="508"/>
      <c r="AC55" s="508"/>
      <c r="AD55" s="508">
        <v>24</v>
      </c>
      <c r="AE55" s="508"/>
      <c r="AF55" s="508"/>
      <c r="AG55" s="508"/>
      <c r="AH55" s="508"/>
      <c r="AI55" s="508"/>
      <c r="AJ55" s="509">
        <v>19.779500961303711</v>
      </c>
      <c r="AK55" s="509"/>
      <c r="AL55" s="509"/>
      <c r="AM55" s="509"/>
      <c r="AN55" s="509"/>
      <c r="AO55" s="509"/>
      <c r="AP55" s="509"/>
      <c r="AQ55" s="509"/>
      <c r="AR55" s="509"/>
      <c r="AS55" s="509"/>
      <c r="AT55" s="508">
        <v>24</v>
      </c>
      <c r="AU55" s="508"/>
      <c r="AV55" s="508"/>
      <c r="AW55" s="508"/>
      <c r="AX55" s="508"/>
      <c r="AY55" s="508">
        <v>53.488498687744141</v>
      </c>
      <c r="AZ55" s="508"/>
      <c r="BA55" s="508"/>
      <c r="BB55" s="508"/>
      <c r="BC55" s="508"/>
      <c r="BD55" s="508">
        <v>24</v>
      </c>
      <c r="BE55" s="508"/>
      <c r="BF55" s="508"/>
      <c r="BG55" s="508"/>
      <c r="BH55" s="508"/>
    </row>
    <row r="56" spans="2:60" ht="0.75" customHeight="1"/>
    <row r="57" spans="2:60" ht="14.25" customHeight="1">
      <c r="B57" s="514" t="s">
        <v>47</v>
      </c>
      <c r="C57" s="514"/>
      <c r="D57" s="514"/>
      <c r="E57" s="514"/>
      <c r="F57" s="513">
        <v>103.13381195068359</v>
      </c>
      <c r="G57" s="513"/>
      <c r="H57" s="513"/>
      <c r="I57" s="513">
        <v>60.554813385009766</v>
      </c>
      <c r="J57" s="513"/>
      <c r="K57" s="508">
        <v>432.67135620117187</v>
      </c>
      <c r="L57" s="508"/>
      <c r="M57" s="508"/>
      <c r="N57" s="508">
        <v>431.49224853515625</v>
      </c>
      <c r="O57" s="508"/>
      <c r="P57" s="508"/>
      <c r="Q57" s="508"/>
      <c r="R57" s="508"/>
      <c r="S57" s="508"/>
      <c r="T57" s="508">
        <v>1.179107666015625</v>
      </c>
      <c r="U57" s="508"/>
      <c r="V57" s="508"/>
      <c r="W57" s="508"/>
      <c r="X57" s="508">
        <v>18.561092376708984</v>
      </c>
      <c r="Y57" s="508"/>
      <c r="Z57" s="508"/>
      <c r="AA57" s="508"/>
      <c r="AB57" s="508"/>
      <c r="AC57" s="508"/>
      <c r="AD57" s="508">
        <v>24</v>
      </c>
      <c r="AE57" s="508"/>
      <c r="AF57" s="508"/>
      <c r="AG57" s="508"/>
      <c r="AH57" s="508"/>
      <c r="AI57" s="508"/>
      <c r="AJ57" s="509">
        <v>23.763500213623047</v>
      </c>
      <c r="AK57" s="509"/>
      <c r="AL57" s="509"/>
      <c r="AM57" s="509"/>
      <c r="AN57" s="509"/>
      <c r="AO57" s="509"/>
      <c r="AP57" s="509"/>
      <c r="AQ57" s="509"/>
      <c r="AR57" s="509"/>
      <c r="AS57" s="509"/>
      <c r="AT57" s="508">
        <v>24</v>
      </c>
      <c r="AU57" s="508"/>
      <c r="AV57" s="508"/>
      <c r="AW57" s="508"/>
      <c r="AX57" s="508"/>
      <c r="AY57" s="508">
        <v>61.941501617431641</v>
      </c>
      <c r="AZ57" s="508"/>
      <c r="BA57" s="508"/>
      <c r="BB57" s="508"/>
      <c r="BC57" s="508"/>
      <c r="BD57" s="508">
        <v>24</v>
      </c>
      <c r="BE57" s="508"/>
      <c r="BF57" s="508"/>
      <c r="BG57" s="508"/>
      <c r="BH57" s="508"/>
    </row>
    <row r="58" spans="2:60" ht="1.5" customHeight="1"/>
    <row r="59" spans="2:60" ht="14.25" customHeight="1">
      <c r="B59" s="514" t="s">
        <v>48</v>
      </c>
      <c r="C59" s="514"/>
      <c r="D59" s="514"/>
      <c r="E59" s="514"/>
      <c r="F59" s="513">
        <v>103.44432067871094</v>
      </c>
      <c r="G59" s="513"/>
      <c r="H59" s="513"/>
      <c r="I59" s="513">
        <v>56.503410339355469</v>
      </c>
      <c r="J59" s="513"/>
      <c r="K59" s="508">
        <v>368.1082763671875</v>
      </c>
      <c r="L59" s="508"/>
      <c r="M59" s="508"/>
      <c r="N59" s="508">
        <v>367.37863159179687</v>
      </c>
      <c r="O59" s="508"/>
      <c r="P59" s="508"/>
      <c r="Q59" s="508"/>
      <c r="R59" s="508"/>
      <c r="S59" s="508"/>
      <c r="T59" s="508">
        <v>0.729644775390625</v>
      </c>
      <c r="U59" s="508"/>
      <c r="V59" s="508"/>
      <c r="W59" s="508"/>
      <c r="X59" s="508">
        <v>17.331933975219727</v>
      </c>
      <c r="Y59" s="508"/>
      <c r="Z59" s="508"/>
      <c r="AA59" s="508"/>
      <c r="AB59" s="508"/>
      <c r="AC59" s="508"/>
      <c r="AD59" s="508">
        <v>24</v>
      </c>
      <c r="AE59" s="508"/>
      <c r="AF59" s="508"/>
      <c r="AG59" s="508"/>
      <c r="AH59" s="508"/>
      <c r="AI59" s="508"/>
      <c r="AJ59" s="509">
        <v>28.219999313354492</v>
      </c>
      <c r="AK59" s="509"/>
      <c r="AL59" s="509"/>
      <c r="AM59" s="509"/>
      <c r="AN59" s="509"/>
      <c r="AO59" s="509"/>
      <c r="AP59" s="509"/>
      <c r="AQ59" s="509"/>
      <c r="AR59" s="509"/>
      <c r="AS59" s="509"/>
      <c r="AT59" s="508">
        <v>24</v>
      </c>
      <c r="AU59" s="508"/>
      <c r="AV59" s="508"/>
      <c r="AW59" s="508"/>
      <c r="AX59" s="508"/>
      <c r="AY59" s="508">
        <v>70.832504272460938</v>
      </c>
      <c r="AZ59" s="508"/>
      <c r="BA59" s="508"/>
      <c r="BB59" s="508"/>
      <c r="BC59" s="508"/>
      <c r="BD59" s="508">
        <v>24</v>
      </c>
      <c r="BE59" s="508"/>
      <c r="BF59" s="508"/>
      <c r="BG59" s="508"/>
      <c r="BH59" s="508"/>
    </row>
    <row r="60" spans="2:60" ht="0.75" customHeight="1"/>
    <row r="61" spans="2:60" ht="14.25" customHeight="1">
      <c r="B61" s="514" t="s">
        <v>49</v>
      </c>
      <c r="C61" s="514"/>
      <c r="D61" s="514"/>
      <c r="E61" s="514"/>
      <c r="F61" s="513">
        <v>102.88849639892578</v>
      </c>
      <c r="G61" s="513"/>
      <c r="H61" s="513"/>
      <c r="I61" s="513">
        <v>58.642528533935547</v>
      </c>
      <c r="J61" s="513"/>
      <c r="K61" s="508">
        <v>399.017822265625</v>
      </c>
      <c r="L61" s="508"/>
      <c r="M61" s="508"/>
      <c r="N61" s="508">
        <v>398.384521484375</v>
      </c>
      <c r="O61" s="508"/>
      <c r="P61" s="508"/>
      <c r="Q61" s="508"/>
      <c r="R61" s="508"/>
      <c r="S61" s="508"/>
      <c r="T61" s="508">
        <v>0.63330078125</v>
      </c>
      <c r="U61" s="508"/>
      <c r="V61" s="508"/>
      <c r="W61" s="508"/>
      <c r="X61" s="508">
        <v>17.711868286132813</v>
      </c>
      <c r="Y61" s="508"/>
      <c r="Z61" s="508"/>
      <c r="AA61" s="508"/>
      <c r="AB61" s="508"/>
      <c r="AC61" s="508"/>
      <c r="AD61" s="508">
        <v>24</v>
      </c>
      <c r="AE61" s="508"/>
      <c r="AF61" s="508"/>
      <c r="AG61" s="508"/>
      <c r="AH61" s="508"/>
      <c r="AI61" s="508"/>
      <c r="AJ61" s="509">
        <v>21.707500457763672</v>
      </c>
      <c r="AK61" s="509"/>
      <c r="AL61" s="509"/>
      <c r="AM61" s="509"/>
      <c r="AN61" s="509"/>
      <c r="AO61" s="509"/>
      <c r="AP61" s="509"/>
      <c r="AQ61" s="509"/>
      <c r="AR61" s="509"/>
      <c r="AS61" s="509"/>
      <c r="AT61" s="508">
        <v>24</v>
      </c>
      <c r="AU61" s="508"/>
      <c r="AV61" s="508"/>
      <c r="AW61" s="508"/>
      <c r="AX61" s="508"/>
      <c r="AY61" s="508">
        <v>57.032501220703125</v>
      </c>
      <c r="AZ61" s="508"/>
      <c r="BA61" s="508"/>
      <c r="BB61" s="508"/>
      <c r="BC61" s="508"/>
      <c r="BD61" s="508">
        <v>24</v>
      </c>
      <c r="BE61" s="508"/>
      <c r="BF61" s="508"/>
      <c r="BG61" s="508"/>
      <c r="BH61" s="508"/>
    </row>
    <row r="62" spans="2:60" ht="0.75" customHeight="1"/>
    <row r="63" spans="2:60" ht="15" customHeight="1">
      <c r="B63" s="514" t="s">
        <v>50</v>
      </c>
      <c r="C63" s="514"/>
      <c r="D63" s="514"/>
      <c r="E63" s="514"/>
      <c r="F63" s="513">
        <v>101.31828308105469</v>
      </c>
      <c r="G63" s="513"/>
      <c r="H63" s="513"/>
      <c r="I63" s="513">
        <v>59.520862579345703</v>
      </c>
      <c r="J63" s="513"/>
      <c r="K63" s="508">
        <v>435.338623046875</v>
      </c>
      <c r="L63" s="508"/>
      <c r="M63" s="508"/>
      <c r="N63" s="508">
        <v>434.74365234375</v>
      </c>
      <c r="O63" s="508"/>
      <c r="P63" s="508"/>
      <c r="Q63" s="508"/>
      <c r="R63" s="508"/>
      <c r="S63" s="508"/>
      <c r="T63" s="508">
        <v>0.594970703125</v>
      </c>
      <c r="U63" s="508"/>
      <c r="V63" s="508"/>
      <c r="W63" s="508"/>
      <c r="X63" s="508">
        <v>18.251884460449219</v>
      </c>
      <c r="Y63" s="508"/>
      <c r="Z63" s="508"/>
      <c r="AA63" s="508"/>
      <c r="AB63" s="508"/>
      <c r="AC63" s="508"/>
      <c r="AD63" s="508">
        <v>24</v>
      </c>
      <c r="AE63" s="508"/>
      <c r="AF63" s="508"/>
      <c r="AG63" s="508"/>
      <c r="AH63" s="508"/>
      <c r="AI63" s="508"/>
      <c r="AJ63" s="509">
        <v>21.786500930786133</v>
      </c>
      <c r="AK63" s="509"/>
      <c r="AL63" s="509"/>
      <c r="AM63" s="509"/>
      <c r="AN63" s="509"/>
      <c r="AO63" s="509"/>
      <c r="AP63" s="509"/>
      <c r="AQ63" s="509"/>
      <c r="AR63" s="509"/>
      <c r="AS63" s="509"/>
      <c r="AT63" s="508">
        <v>24</v>
      </c>
      <c r="AU63" s="508"/>
      <c r="AV63" s="508"/>
      <c r="AW63" s="508"/>
      <c r="AX63" s="508"/>
      <c r="AY63" s="508">
        <v>57.507499694824219</v>
      </c>
      <c r="AZ63" s="508"/>
      <c r="BA63" s="508"/>
      <c r="BB63" s="508"/>
      <c r="BC63" s="508"/>
      <c r="BD63" s="508">
        <v>24</v>
      </c>
      <c r="BE63" s="508"/>
      <c r="BF63" s="508"/>
      <c r="BG63" s="508"/>
      <c r="BH63" s="508"/>
    </row>
    <row r="64" spans="2:60" ht="0.75" customHeight="1"/>
    <row r="65" spans="2:60" ht="14.25" customHeight="1">
      <c r="B65" s="514" t="s">
        <v>51</v>
      </c>
      <c r="C65" s="514"/>
      <c r="D65" s="514"/>
      <c r="E65" s="514"/>
      <c r="F65" s="513">
        <v>102.50205230712891</v>
      </c>
      <c r="G65" s="513"/>
      <c r="H65" s="513"/>
      <c r="I65" s="513">
        <v>58.594619750976562</v>
      </c>
      <c r="J65" s="513"/>
      <c r="K65" s="508">
        <v>409.57974243164062</v>
      </c>
      <c r="L65" s="508"/>
      <c r="M65" s="508"/>
      <c r="N65" s="508">
        <v>409.15383911132812</v>
      </c>
      <c r="O65" s="508"/>
      <c r="P65" s="508"/>
      <c r="Q65" s="508"/>
      <c r="R65" s="508"/>
      <c r="S65" s="508"/>
      <c r="T65" s="508">
        <v>0.4259033203125</v>
      </c>
      <c r="U65" s="508"/>
      <c r="V65" s="508"/>
      <c r="W65" s="508"/>
      <c r="X65" s="508">
        <v>18.040988922119141</v>
      </c>
      <c r="Y65" s="508"/>
      <c r="Z65" s="508"/>
      <c r="AA65" s="508"/>
      <c r="AB65" s="508"/>
      <c r="AC65" s="508"/>
      <c r="AD65" s="508">
        <v>24</v>
      </c>
      <c r="AE65" s="508"/>
      <c r="AF65" s="508"/>
      <c r="AG65" s="508"/>
      <c r="AH65" s="508"/>
      <c r="AI65" s="508"/>
      <c r="AJ65" s="509">
        <v>24.243499755859375</v>
      </c>
      <c r="AK65" s="509"/>
      <c r="AL65" s="509"/>
      <c r="AM65" s="509"/>
      <c r="AN65" s="509"/>
      <c r="AO65" s="509"/>
      <c r="AP65" s="509"/>
      <c r="AQ65" s="509"/>
      <c r="AR65" s="509"/>
      <c r="AS65" s="509"/>
      <c r="AT65" s="508">
        <v>24</v>
      </c>
      <c r="AU65" s="508"/>
      <c r="AV65" s="508"/>
      <c r="AW65" s="508"/>
      <c r="AX65" s="508"/>
      <c r="AY65" s="508">
        <v>63.029998779296875</v>
      </c>
      <c r="AZ65" s="508"/>
      <c r="BA65" s="508"/>
      <c r="BB65" s="508"/>
      <c r="BC65" s="508"/>
      <c r="BD65" s="508">
        <v>24</v>
      </c>
      <c r="BE65" s="508"/>
      <c r="BF65" s="508"/>
      <c r="BG65" s="508"/>
      <c r="BH65" s="508"/>
    </row>
    <row r="66" spans="2:60" ht="0.75" customHeight="1"/>
    <row r="67" spans="2:60" ht="14.25" customHeight="1">
      <c r="B67" s="514" t="s">
        <v>52</v>
      </c>
      <c r="C67" s="514"/>
      <c r="D67" s="514"/>
      <c r="E67" s="514"/>
      <c r="F67" s="513">
        <v>101.82157135009766</v>
      </c>
      <c r="G67" s="513"/>
      <c r="H67" s="513"/>
      <c r="I67" s="513">
        <v>52.866443634033203</v>
      </c>
      <c r="J67" s="513"/>
      <c r="K67" s="508">
        <v>308.628173828125</v>
      </c>
      <c r="L67" s="508"/>
      <c r="M67" s="508"/>
      <c r="N67" s="508">
        <v>308.26318359375</v>
      </c>
      <c r="O67" s="508"/>
      <c r="P67" s="508"/>
      <c r="Q67" s="508"/>
      <c r="R67" s="508"/>
      <c r="S67" s="508"/>
      <c r="T67" s="508">
        <v>0.364990234375</v>
      </c>
      <c r="U67" s="508"/>
      <c r="V67" s="508"/>
      <c r="W67" s="508"/>
      <c r="X67" s="508">
        <v>15.153297424316406</v>
      </c>
      <c r="Y67" s="508"/>
      <c r="Z67" s="508"/>
      <c r="AA67" s="508"/>
      <c r="AB67" s="508"/>
      <c r="AC67" s="508"/>
      <c r="AD67" s="508">
        <v>24</v>
      </c>
      <c r="AE67" s="508"/>
      <c r="AF67" s="508"/>
      <c r="AG67" s="508"/>
      <c r="AH67" s="508"/>
      <c r="AI67" s="508"/>
      <c r="AJ67" s="509">
        <v>21.829500198364258</v>
      </c>
      <c r="AK67" s="509"/>
      <c r="AL67" s="509"/>
      <c r="AM67" s="509"/>
      <c r="AN67" s="509"/>
      <c r="AO67" s="509"/>
      <c r="AP67" s="509"/>
      <c r="AQ67" s="509"/>
      <c r="AR67" s="509"/>
      <c r="AS67" s="509"/>
      <c r="AT67" s="508">
        <v>24</v>
      </c>
      <c r="AU67" s="508"/>
      <c r="AV67" s="508"/>
      <c r="AW67" s="508"/>
      <c r="AX67" s="508"/>
      <c r="AY67" s="508">
        <v>57.186500549316406</v>
      </c>
      <c r="AZ67" s="508"/>
      <c r="BA67" s="508"/>
      <c r="BB67" s="508"/>
      <c r="BC67" s="508"/>
      <c r="BD67" s="508">
        <v>24</v>
      </c>
      <c r="BE67" s="508"/>
      <c r="BF67" s="508"/>
      <c r="BG67" s="508"/>
      <c r="BH67" s="508"/>
    </row>
    <row r="68" spans="2:60" ht="1.5" customHeight="1"/>
    <row r="69" spans="2:60" ht="14.25" customHeight="1">
      <c r="B69" s="514" t="s">
        <v>53</v>
      </c>
      <c r="C69" s="514"/>
      <c r="D69" s="514"/>
      <c r="E69" s="514"/>
      <c r="F69" s="513">
        <v>101.94951629638672</v>
      </c>
      <c r="G69" s="513"/>
      <c r="H69" s="513"/>
      <c r="I69" s="513">
        <v>53.097213745117188</v>
      </c>
      <c r="J69" s="513"/>
      <c r="K69" s="508">
        <v>313.99356079101562</v>
      </c>
      <c r="L69" s="508"/>
      <c r="M69" s="508"/>
      <c r="N69" s="508">
        <v>313.5631103515625</v>
      </c>
      <c r="O69" s="508"/>
      <c r="P69" s="508"/>
      <c r="Q69" s="508"/>
      <c r="R69" s="508"/>
      <c r="S69" s="508"/>
      <c r="T69" s="508">
        <v>0.430450439453125</v>
      </c>
      <c r="U69" s="508"/>
      <c r="V69" s="508"/>
      <c r="W69" s="508"/>
      <c r="X69" s="508">
        <v>15.382989883422852</v>
      </c>
      <c r="Y69" s="508"/>
      <c r="Z69" s="508"/>
      <c r="AA69" s="508"/>
      <c r="AB69" s="508"/>
      <c r="AC69" s="508"/>
      <c r="AD69" s="508">
        <v>24</v>
      </c>
      <c r="AE69" s="508"/>
      <c r="AF69" s="508"/>
      <c r="AG69" s="508"/>
      <c r="AH69" s="508"/>
      <c r="AI69" s="508"/>
      <c r="AJ69" s="509">
        <v>21.870000839233398</v>
      </c>
      <c r="AK69" s="509"/>
      <c r="AL69" s="509"/>
      <c r="AM69" s="509"/>
      <c r="AN69" s="509"/>
      <c r="AO69" s="509"/>
      <c r="AP69" s="509"/>
      <c r="AQ69" s="509"/>
      <c r="AR69" s="509"/>
      <c r="AS69" s="509"/>
      <c r="AT69" s="508">
        <v>24</v>
      </c>
      <c r="AU69" s="508"/>
      <c r="AV69" s="508"/>
      <c r="AW69" s="508"/>
      <c r="AX69" s="508"/>
      <c r="AY69" s="508">
        <v>57.841999053955078</v>
      </c>
      <c r="AZ69" s="508"/>
      <c r="BA69" s="508"/>
      <c r="BB69" s="508"/>
      <c r="BC69" s="508"/>
      <c r="BD69" s="508">
        <v>24</v>
      </c>
      <c r="BE69" s="508"/>
      <c r="BF69" s="508"/>
      <c r="BG69" s="508"/>
      <c r="BH69" s="508"/>
    </row>
    <row r="70" spans="2:60" ht="0.75" customHeight="1"/>
    <row r="71" spans="2:60" ht="14.25" customHeight="1">
      <c r="B71" s="514" t="s">
        <v>54</v>
      </c>
      <c r="C71" s="514"/>
      <c r="D71" s="514"/>
      <c r="E71" s="514"/>
      <c r="F71" s="513">
        <v>102.250244140625</v>
      </c>
      <c r="G71" s="513"/>
      <c r="H71" s="513"/>
      <c r="I71" s="513">
        <v>51.606327056884766</v>
      </c>
      <c r="J71" s="513"/>
      <c r="K71" s="508">
        <v>291.22616577148437</v>
      </c>
      <c r="L71" s="508"/>
      <c r="M71" s="508"/>
      <c r="N71" s="508">
        <v>290.813720703125</v>
      </c>
      <c r="O71" s="508"/>
      <c r="P71" s="508"/>
      <c r="Q71" s="508"/>
      <c r="R71" s="508"/>
      <c r="S71" s="508"/>
      <c r="T71" s="508">
        <v>0.412445068359375</v>
      </c>
      <c r="U71" s="508"/>
      <c r="V71" s="508"/>
      <c r="W71" s="508"/>
      <c r="X71" s="508">
        <v>14.789035797119141</v>
      </c>
      <c r="Y71" s="508"/>
      <c r="Z71" s="508"/>
      <c r="AA71" s="508"/>
      <c r="AB71" s="508"/>
      <c r="AC71" s="508"/>
      <c r="AD71" s="508">
        <v>24</v>
      </c>
      <c r="AE71" s="508"/>
      <c r="AF71" s="508"/>
      <c r="AG71" s="508"/>
      <c r="AH71" s="508"/>
      <c r="AI71" s="508"/>
      <c r="AJ71" s="509">
        <v>22.681499481201172</v>
      </c>
      <c r="AK71" s="509"/>
      <c r="AL71" s="509"/>
      <c r="AM71" s="509"/>
      <c r="AN71" s="509"/>
      <c r="AO71" s="509"/>
      <c r="AP71" s="509"/>
      <c r="AQ71" s="509"/>
      <c r="AR71" s="509"/>
      <c r="AS71" s="509"/>
      <c r="AT71" s="508">
        <v>24</v>
      </c>
      <c r="AU71" s="508"/>
      <c r="AV71" s="508"/>
      <c r="AW71" s="508"/>
      <c r="AX71" s="508"/>
      <c r="AY71" s="508">
        <v>62.162498474121094</v>
      </c>
      <c r="AZ71" s="508"/>
      <c r="BA71" s="508"/>
      <c r="BB71" s="508"/>
      <c r="BC71" s="508"/>
      <c r="BD71" s="508">
        <v>24</v>
      </c>
      <c r="BE71" s="508"/>
      <c r="BF71" s="508"/>
      <c r="BG71" s="508"/>
      <c r="BH71" s="508"/>
    </row>
    <row r="72" spans="2:60" ht="0.75" customHeight="1"/>
    <row r="73" spans="2:60" ht="15" customHeight="1">
      <c r="B73" s="514" t="s">
        <v>55</v>
      </c>
      <c r="C73" s="514"/>
      <c r="D73" s="514"/>
      <c r="E73" s="514"/>
      <c r="F73" s="513">
        <v>102.21324920654297</v>
      </c>
      <c r="G73" s="513"/>
      <c r="H73" s="513"/>
      <c r="I73" s="513">
        <v>54.967643737792969</v>
      </c>
      <c r="J73" s="513"/>
      <c r="K73" s="508">
        <v>361.82159423828125</v>
      </c>
      <c r="L73" s="508"/>
      <c r="M73" s="508"/>
      <c r="N73" s="508">
        <v>361.3861083984375</v>
      </c>
      <c r="O73" s="508"/>
      <c r="P73" s="508"/>
      <c r="Q73" s="508"/>
      <c r="R73" s="508"/>
      <c r="S73" s="508"/>
      <c r="T73" s="508">
        <v>0.43548583984375</v>
      </c>
      <c r="U73" s="508"/>
      <c r="V73" s="508"/>
      <c r="W73" s="508"/>
      <c r="X73" s="508">
        <v>17.145374298095703</v>
      </c>
      <c r="Y73" s="508"/>
      <c r="Z73" s="508"/>
      <c r="AA73" s="508"/>
      <c r="AB73" s="508"/>
      <c r="AC73" s="508"/>
      <c r="AD73" s="508">
        <v>24</v>
      </c>
      <c r="AE73" s="508"/>
      <c r="AF73" s="508"/>
      <c r="AG73" s="508"/>
      <c r="AH73" s="508"/>
      <c r="AI73" s="508"/>
      <c r="AJ73" s="509">
        <v>28.530500411987305</v>
      </c>
      <c r="AK73" s="509"/>
      <c r="AL73" s="509"/>
      <c r="AM73" s="509"/>
      <c r="AN73" s="509"/>
      <c r="AO73" s="509"/>
      <c r="AP73" s="509"/>
      <c r="AQ73" s="509"/>
      <c r="AR73" s="509"/>
      <c r="AS73" s="509"/>
      <c r="AT73" s="508">
        <v>24</v>
      </c>
      <c r="AU73" s="508"/>
      <c r="AV73" s="508"/>
      <c r="AW73" s="508"/>
      <c r="AX73" s="508"/>
      <c r="AY73" s="508">
        <v>72.154502868652344</v>
      </c>
      <c r="AZ73" s="508"/>
      <c r="BA73" s="508"/>
      <c r="BB73" s="508"/>
      <c r="BC73" s="508"/>
      <c r="BD73" s="508">
        <v>24</v>
      </c>
      <c r="BE73" s="508"/>
      <c r="BF73" s="508"/>
      <c r="BG73" s="508"/>
      <c r="BH73" s="508"/>
    </row>
    <row r="74" spans="2:60" ht="0.75" customHeight="1"/>
    <row r="75" spans="2:60" ht="14.25" customHeight="1">
      <c r="B75" s="514" t="s">
        <v>56</v>
      </c>
      <c r="C75" s="514"/>
      <c r="D75" s="514"/>
      <c r="E75" s="514"/>
      <c r="F75" s="513">
        <v>101.23809051513672</v>
      </c>
      <c r="G75" s="513"/>
      <c r="H75" s="513"/>
      <c r="I75" s="513">
        <v>57.496547698974609</v>
      </c>
      <c r="J75" s="513"/>
      <c r="K75" s="508">
        <v>400.97869873046875</v>
      </c>
      <c r="L75" s="508"/>
      <c r="M75" s="508"/>
      <c r="N75" s="508">
        <v>400.40780639648437</v>
      </c>
      <c r="O75" s="508"/>
      <c r="P75" s="508"/>
      <c r="Q75" s="508"/>
      <c r="R75" s="508"/>
      <c r="S75" s="508"/>
      <c r="T75" s="508">
        <v>0.570892333984375</v>
      </c>
      <c r="U75" s="508"/>
      <c r="V75" s="508"/>
      <c r="W75" s="508"/>
      <c r="X75" s="508">
        <v>17.590639114379883</v>
      </c>
      <c r="Y75" s="508"/>
      <c r="Z75" s="508"/>
      <c r="AA75" s="508"/>
      <c r="AB75" s="508"/>
      <c r="AC75" s="508"/>
      <c r="AD75" s="508">
        <v>24</v>
      </c>
      <c r="AE75" s="508"/>
      <c r="AF75" s="508"/>
      <c r="AG75" s="508"/>
      <c r="AH75" s="508"/>
      <c r="AI75" s="508"/>
      <c r="AJ75" s="509">
        <v>23.03849983215332</v>
      </c>
      <c r="AK75" s="509"/>
      <c r="AL75" s="509"/>
      <c r="AM75" s="509"/>
      <c r="AN75" s="509"/>
      <c r="AO75" s="509"/>
      <c r="AP75" s="509"/>
      <c r="AQ75" s="509"/>
      <c r="AR75" s="509"/>
      <c r="AS75" s="509"/>
      <c r="AT75" s="508">
        <v>24</v>
      </c>
      <c r="AU75" s="508"/>
      <c r="AV75" s="508"/>
      <c r="AW75" s="508"/>
      <c r="AX75" s="508"/>
      <c r="AY75" s="508">
        <v>60.075000762939453</v>
      </c>
      <c r="AZ75" s="508"/>
      <c r="BA75" s="508"/>
      <c r="BB75" s="508"/>
      <c r="BC75" s="508"/>
      <c r="BD75" s="508">
        <v>24</v>
      </c>
      <c r="BE75" s="508"/>
      <c r="BF75" s="508"/>
      <c r="BG75" s="508"/>
      <c r="BH75" s="508"/>
    </row>
    <row r="76" spans="2:60" ht="0.75" customHeight="1"/>
    <row r="77" spans="2:60" ht="14.25" customHeight="1">
      <c r="B77" s="514" t="s">
        <v>57</v>
      </c>
      <c r="C77" s="514"/>
      <c r="D77" s="514"/>
      <c r="E77" s="514"/>
      <c r="F77" s="513">
        <v>102.22653198242187</v>
      </c>
      <c r="G77" s="513"/>
      <c r="H77" s="513"/>
      <c r="I77" s="513">
        <v>52.352634429931641</v>
      </c>
      <c r="J77" s="513"/>
      <c r="K77" s="508">
        <v>289.9757080078125</v>
      </c>
      <c r="L77" s="508"/>
      <c r="M77" s="508"/>
      <c r="N77" s="508">
        <v>289.51092529296875</v>
      </c>
      <c r="O77" s="508"/>
      <c r="P77" s="508"/>
      <c r="Q77" s="508"/>
      <c r="R77" s="508"/>
      <c r="S77" s="508"/>
      <c r="T77" s="508">
        <v>0.46478271484375</v>
      </c>
      <c r="U77" s="508"/>
      <c r="V77" s="508"/>
      <c r="W77" s="508"/>
      <c r="X77" s="508">
        <v>14.504502296447754</v>
      </c>
      <c r="Y77" s="508"/>
      <c r="Z77" s="508"/>
      <c r="AA77" s="508"/>
      <c r="AB77" s="508"/>
      <c r="AC77" s="508"/>
      <c r="AD77" s="508">
        <v>24</v>
      </c>
      <c r="AE77" s="508"/>
      <c r="AF77" s="508"/>
      <c r="AG77" s="508"/>
      <c r="AH77" s="508"/>
      <c r="AI77" s="508"/>
      <c r="AJ77" s="509">
        <v>22.118999481201172</v>
      </c>
      <c r="AK77" s="509"/>
      <c r="AL77" s="509"/>
      <c r="AM77" s="509"/>
      <c r="AN77" s="509"/>
      <c r="AO77" s="509"/>
      <c r="AP77" s="509"/>
      <c r="AQ77" s="509"/>
      <c r="AR77" s="509"/>
      <c r="AS77" s="509"/>
      <c r="AT77" s="508">
        <v>24</v>
      </c>
      <c r="AU77" s="508"/>
      <c r="AV77" s="508"/>
      <c r="AW77" s="508"/>
      <c r="AX77" s="508"/>
      <c r="AY77" s="508">
        <v>57.025001525878906</v>
      </c>
      <c r="AZ77" s="508"/>
      <c r="BA77" s="508"/>
      <c r="BB77" s="508"/>
      <c r="BC77" s="508"/>
      <c r="BD77" s="508">
        <v>24</v>
      </c>
      <c r="BE77" s="508"/>
      <c r="BF77" s="508"/>
      <c r="BG77" s="508"/>
      <c r="BH77" s="508"/>
    </row>
    <row r="78" spans="2:60" ht="1.5" customHeight="1"/>
    <row r="79" spans="2:60" ht="14.25" customHeight="1">
      <c r="B79" s="514" t="s">
        <v>58</v>
      </c>
      <c r="C79" s="514"/>
      <c r="D79" s="514"/>
      <c r="E79" s="514"/>
      <c r="F79" s="513">
        <v>65.437232971191406</v>
      </c>
      <c r="G79" s="513"/>
      <c r="H79" s="513"/>
      <c r="I79" s="513">
        <v>46.419475555419922</v>
      </c>
      <c r="J79" s="513"/>
      <c r="K79" s="508">
        <v>549.79364013671875</v>
      </c>
      <c r="L79" s="508"/>
      <c r="M79" s="508"/>
      <c r="N79" s="508">
        <v>547.06695556640625</v>
      </c>
      <c r="O79" s="508"/>
      <c r="P79" s="508"/>
      <c r="Q79" s="508"/>
      <c r="R79" s="508"/>
      <c r="S79" s="508"/>
      <c r="T79" s="508">
        <v>2.7266845703125</v>
      </c>
      <c r="U79" s="508"/>
      <c r="V79" s="508"/>
      <c r="W79" s="508"/>
      <c r="X79" s="508">
        <v>10.47829532623291</v>
      </c>
      <c r="Y79" s="508"/>
      <c r="Z79" s="508"/>
      <c r="AA79" s="508"/>
      <c r="AB79" s="508"/>
      <c r="AC79" s="508"/>
      <c r="AD79" s="508">
        <v>24</v>
      </c>
      <c r="AE79" s="508"/>
      <c r="AF79" s="508"/>
      <c r="AG79" s="508"/>
      <c r="AH79" s="508"/>
      <c r="AI79" s="508"/>
      <c r="AJ79" s="509">
        <v>24.277000427246094</v>
      </c>
      <c r="AK79" s="509"/>
      <c r="AL79" s="509"/>
      <c r="AM79" s="509"/>
      <c r="AN79" s="509"/>
      <c r="AO79" s="509"/>
      <c r="AP79" s="509"/>
      <c r="AQ79" s="509"/>
      <c r="AR79" s="509"/>
      <c r="AS79" s="509"/>
      <c r="AT79" s="508">
        <v>24</v>
      </c>
      <c r="AU79" s="508"/>
      <c r="AV79" s="508"/>
      <c r="AW79" s="508"/>
      <c r="AX79" s="508"/>
      <c r="AY79" s="508">
        <v>60.041999816894531</v>
      </c>
      <c r="AZ79" s="508"/>
      <c r="BA79" s="508"/>
      <c r="BB79" s="508"/>
      <c r="BC79" s="508"/>
      <c r="BD79" s="508">
        <v>24</v>
      </c>
      <c r="BE79" s="508"/>
      <c r="BF79" s="508"/>
      <c r="BG79" s="508"/>
      <c r="BH79" s="508"/>
    </row>
    <row r="80" spans="2:60" ht="0.75" customHeight="1"/>
    <row r="81" spans="2:60" ht="14.25" customHeight="1">
      <c r="B81" s="514" t="s">
        <v>59</v>
      </c>
      <c r="C81" s="514"/>
      <c r="D81" s="514"/>
      <c r="E81" s="514"/>
      <c r="F81" s="513">
        <v>80.179214477539063</v>
      </c>
      <c r="G81" s="513"/>
      <c r="H81" s="513"/>
      <c r="I81" s="513">
        <v>47.378368377685547</v>
      </c>
      <c r="J81" s="513"/>
      <c r="K81" s="508">
        <v>351.36849975585937</v>
      </c>
      <c r="L81" s="508"/>
      <c r="M81" s="508"/>
      <c r="N81" s="508">
        <v>350.29412841796875</v>
      </c>
      <c r="O81" s="508"/>
      <c r="P81" s="508"/>
      <c r="Q81" s="508"/>
      <c r="R81" s="508"/>
      <c r="S81" s="508"/>
      <c r="T81" s="508">
        <v>1.074371337890625</v>
      </c>
      <c r="U81" s="508"/>
      <c r="V81" s="508"/>
      <c r="W81" s="508"/>
      <c r="X81" s="508">
        <v>11.546669960021973</v>
      </c>
      <c r="Y81" s="508"/>
      <c r="Z81" s="508"/>
      <c r="AA81" s="508"/>
      <c r="AB81" s="508"/>
      <c r="AC81" s="508"/>
      <c r="AD81" s="508">
        <v>24</v>
      </c>
      <c r="AE81" s="508"/>
      <c r="AF81" s="508"/>
      <c r="AG81" s="508"/>
      <c r="AH81" s="508"/>
      <c r="AI81" s="508"/>
      <c r="AJ81" s="509">
        <v>22.13599967956543</v>
      </c>
      <c r="AK81" s="509"/>
      <c r="AL81" s="509"/>
      <c r="AM81" s="509"/>
      <c r="AN81" s="509"/>
      <c r="AO81" s="509"/>
      <c r="AP81" s="509"/>
      <c r="AQ81" s="509"/>
      <c r="AR81" s="509"/>
      <c r="AS81" s="509"/>
      <c r="AT81" s="508">
        <v>24</v>
      </c>
      <c r="AU81" s="508"/>
      <c r="AV81" s="508"/>
      <c r="AW81" s="508"/>
      <c r="AX81" s="508"/>
      <c r="AY81" s="508">
        <v>57.760498046875</v>
      </c>
      <c r="AZ81" s="508"/>
      <c r="BA81" s="508"/>
      <c r="BB81" s="508"/>
      <c r="BC81" s="508"/>
      <c r="BD81" s="508">
        <v>24</v>
      </c>
      <c r="BE81" s="508"/>
      <c r="BF81" s="508"/>
      <c r="BG81" s="508"/>
      <c r="BH81" s="508"/>
    </row>
    <row r="82" spans="2:60" ht="1.5" customHeight="1"/>
    <row r="83" spans="2:60" ht="15.75" customHeight="1">
      <c r="B83" s="506" t="s">
        <v>60</v>
      </c>
      <c r="C83" s="506"/>
      <c r="D83" s="506"/>
      <c r="E83" s="506"/>
      <c r="F83" s="507">
        <v>89.355728912353598</v>
      </c>
      <c r="G83" s="507"/>
      <c r="H83" s="507"/>
      <c r="I83" s="507">
        <v>51.143802007039397</v>
      </c>
      <c r="J83" s="507"/>
      <c r="K83" s="501">
        <v>10534.427276611328</v>
      </c>
      <c r="L83" s="501"/>
      <c r="M83" s="501"/>
      <c r="N83" s="501">
        <v>10505.105804443358</v>
      </c>
      <c r="O83" s="501"/>
      <c r="P83" s="501"/>
      <c r="Q83" s="501"/>
      <c r="R83" s="501"/>
      <c r="S83" s="501"/>
      <c r="T83" s="501">
        <v>29.321472167968714</v>
      </c>
      <c r="U83" s="501"/>
      <c r="V83" s="501"/>
      <c r="W83" s="501"/>
      <c r="X83" s="501">
        <v>399.51412868499767</v>
      </c>
      <c r="Y83" s="501"/>
      <c r="Z83" s="501"/>
      <c r="AA83" s="501"/>
      <c r="AB83" s="501"/>
      <c r="AC83" s="501"/>
      <c r="AD83" s="500">
        <v>720</v>
      </c>
      <c r="AE83" s="500"/>
      <c r="AF83" s="500"/>
      <c r="AG83" s="500"/>
      <c r="AH83" s="500"/>
      <c r="AI83" s="500"/>
      <c r="AJ83" s="501">
        <v>687.97550010681175</v>
      </c>
      <c r="AK83" s="501"/>
      <c r="AL83" s="501"/>
      <c r="AM83" s="501"/>
      <c r="AN83" s="501"/>
      <c r="AO83" s="501"/>
      <c r="AP83" s="501" t="s">
        <v>65</v>
      </c>
      <c r="AQ83" s="501"/>
      <c r="AR83" s="501"/>
      <c r="AS83" s="501"/>
      <c r="AT83" s="500">
        <v>720</v>
      </c>
      <c r="AU83" s="500"/>
      <c r="AV83" s="500"/>
      <c r="AW83" s="500"/>
      <c r="AX83" s="500"/>
      <c r="AY83" s="501">
        <v>1777.915515899658</v>
      </c>
      <c r="AZ83" s="501"/>
      <c r="BA83" s="501"/>
      <c r="BB83" s="501"/>
      <c r="BC83" s="501"/>
      <c r="BD83" s="500">
        <v>720</v>
      </c>
      <c r="BE83" s="500"/>
      <c r="BF83" s="500"/>
      <c r="BG83" s="500"/>
      <c r="BH83" s="500"/>
    </row>
    <row r="84" spans="2:60" ht="16.5" customHeight="1"/>
    <row r="85" spans="2:60" ht="18" customHeight="1">
      <c r="C85" s="502" t="s">
        <v>61</v>
      </c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</row>
    <row r="86" spans="2:60" ht="15.75" customHeight="1">
      <c r="B86" s="503" t="s">
        <v>264</v>
      </c>
      <c r="C86" s="503"/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3"/>
      <c r="U86" s="503"/>
      <c r="V86" s="503"/>
      <c r="W86" s="503"/>
      <c r="X86" s="503"/>
      <c r="Y86" s="503"/>
      <c r="Z86" s="503"/>
      <c r="AA86" s="503"/>
      <c r="AB86" s="503"/>
      <c r="AC86" s="503"/>
      <c r="AD86" s="503"/>
      <c r="AE86" s="503"/>
      <c r="AF86" s="503"/>
      <c r="AG86" s="503"/>
      <c r="AH86" s="503"/>
      <c r="AI86" s="503"/>
      <c r="AJ86" s="503"/>
      <c r="AK86" s="503"/>
      <c r="AL86" s="503"/>
      <c r="AM86" s="503"/>
      <c r="AN86" s="503"/>
      <c r="AO86" s="503"/>
      <c r="AP86" s="503"/>
      <c r="AQ86" s="503"/>
      <c r="AR86" s="503"/>
      <c r="AS86" s="503"/>
      <c r="AT86" s="503"/>
      <c r="AU86" s="503"/>
      <c r="AV86" s="503"/>
      <c r="AW86" s="503"/>
      <c r="AX86" s="503"/>
      <c r="AY86" s="503"/>
      <c r="AZ86" s="503"/>
      <c r="BA86" s="503"/>
      <c r="BB86" s="503"/>
      <c r="BC86" s="503"/>
      <c r="BD86" s="503"/>
      <c r="BE86" s="503"/>
      <c r="BF86" s="503"/>
      <c r="BG86" s="503"/>
      <c r="BH86" s="503"/>
    </row>
    <row r="87" spans="2:60" ht="16.5" customHeight="1">
      <c r="B87" s="503" t="s">
        <v>267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17" t="s">
        <v>268</v>
      </c>
      <c r="X87" s="517"/>
      <c r="Y87" s="517"/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 t="s">
        <v>269</v>
      </c>
      <c r="BA87" s="517"/>
      <c r="BB87" s="517"/>
      <c r="BC87" s="517"/>
      <c r="BD87" s="517"/>
      <c r="BE87" s="517"/>
      <c r="BF87" s="517"/>
      <c r="BG87" s="517"/>
      <c r="BH87" s="517"/>
    </row>
    <row r="88" spans="2:60" ht="22.5" customHeight="1">
      <c r="B88" s="490" t="s">
        <v>62</v>
      </c>
      <c r="C88" s="490"/>
      <c r="D88" s="490"/>
      <c r="E88" s="497" t="s">
        <v>22</v>
      </c>
      <c r="F88" s="497"/>
      <c r="G88" s="497"/>
      <c r="H88" s="497"/>
      <c r="I88" s="497"/>
      <c r="J88" s="497" t="s">
        <v>23</v>
      </c>
      <c r="K88" s="497"/>
      <c r="L88" s="497"/>
      <c r="M88" s="497" t="s">
        <v>25</v>
      </c>
      <c r="N88" s="497"/>
      <c r="O88" s="497"/>
      <c r="P88" s="497"/>
      <c r="Q88" s="497"/>
      <c r="R88" s="497" t="s">
        <v>90</v>
      </c>
      <c r="S88" s="497"/>
      <c r="T88" s="497"/>
      <c r="U88" s="497"/>
      <c r="V88" s="497"/>
      <c r="W88" s="497" t="s">
        <v>62</v>
      </c>
      <c r="X88" s="497"/>
      <c r="Y88" s="497"/>
      <c r="Z88" s="497"/>
      <c r="AA88" s="497"/>
      <c r="AB88" s="497" t="s">
        <v>28</v>
      </c>
      <c r="AC88" s="497"/>
      <c r="AD88" s="497"/>
      <c r="AE88" s="497"/>
      <c r="AF88" s="497"/>
      <c r="AG88" s="497"/>
      <c r="AH88" s="497"/>
      <c r="AI88" s="497"/>
      <c r="AJ88" s="497"/>
      <c r="AK88" s="497"/>
      <c r="AL88" s="497"/>
      <c r="AM88" s="497" t="s">
        <v>63</v>
      </c>
      <c r="AN88" s="497"/>
      <c r="AO88" s="497" t="s">
        <v>64</v>
      </c>
      <c r="AP88" s="497"/>
      <c r="AQ88" s="497"/>
      <c r="AR88" s="497"/>
      <c r="AS88" s="497"/>
      <c r="AT88" s="497"/>
      <c r="AU88" s="497" t="s">
        <v>25</v>
      </c>
      <c r="AV88" s="497"/>
      <c r="AW88" s="497"/>
      <c r="AX88" s="497"/>
      <c r="AY88" s="497"/>
      <c r="AZ88" s="497" t="s">
        <v>62</v>
      </c>
      <c r="BA88" s="497"/>
      <c r="BB88" s="497"/>
      <c r="BC88" s="497"/>
      <c r="BD88" s="497"/>
      <c r="BE88" s="497"/>
      <c r="BF88" s="497"/>
      <c r="BG88" s="497" t="s">
        <v>28</v>
      </c>
      <c r="BH88" s="497"/>
    </row>
    <row r="89" spans="2:60" ht="23.25" customHeight="1">
      <c r="B89" s="488">
        <v>45282</v>
      </c>
      <c r="C89" s="488"/>
      <c r="D89" s="488"/>
      <c r="E89" s="484">
        <v>190727.82321446284</v>
      </c>
      <c r="F89" s="484"/>
      <c r="G89" s="484"/>
      <c r="H89" s="484"/>
      <c r="I89" s="484"/>
      <c r="J89" s="484">
        <v>189750.2990495275</v>
      </c>
      <c r="K89" s="484"/>
      <c r="L89" s="484"/>
      <c r="M89" s="484">
        <v>4453.1530128997902</v>
      </c>
      <c r="N89" s="484"/>
      <c r="O89" s="484"/>
      <c r="P89" s="484"/>
      <c r="Q89" s="484"/>
      <c r="R89" s="536">
        <v>19306</v>
      </c>
      <c r="S89" s="536"/>
      <c r="T89" s="536"/>
      <c r="U89" s="536"/>
      <c r="V89" s="536"/>
      <c r="W89" s="483">
        <v>45282</v>
      </c>
      <c r="X89" s="483"/>
      <c r="Y89" s="483"/>
      <c r="Z89" s="483"/>
      <c r="AA89" s="483"/>
      <c r="AB89" s="484">
        <v>3443.5775020497385</v>
      </c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5"/>
      <c r="AP89" s="485"/>
      <c r="AQ89" s="485"/>
      <c r="AR89" s="485"/>
      <c r="AS89" s="485"/>
      <c r="AT89" s="485"/>
      <c r="AU89" s="498" t="s">
        <v>65</v>
      </c>
      <c r="AV89" s="498"/>
      <c r="AW89" s="498"/>
      <c r="AX89" s="498"/>
      <c r="AY89" s="498"/>
      <c r="AZ89" s="483">
        <v>45282</v>
      </c>
      <c r="BA89" s="483"/>
      <c r="BB89" s="483"/>
      <c r="BC89" s="483"/>
      <c r="BD89" s="483"/>
      <c r="BE89" s="483"/>
      <c r="BF89" s="483"/>
      <c r="BG89" s="484">
        <v>13391.64350156486</v>
      </c>
      <c r="BH89" s="484"/>
    </row>
    <row r="90" spans="2:60" ht="22.5" customHeight="1">
      <c r="B90" s="488">
        <v>45252</v>
      </c>
      <c r="C90" s="488"/>
      <c r="D90" s="488"/>
      <c r="E90" s="484">
        <v>180182.88081686839</v>
      </c>
      <c r="F90" s="484"/>
      <c r="G90" s="484"/>
      <c r="H90" s="484"/>
      <c r="I90" s="484"/>
      <c r="J90" s="484">
        <v>179234.70726266608</v>
      </c>
      <c r="K90" s="484"/>
      <c r="L90" s="484"/>
      <c r="M90" s="484">
        <v>4053.0780227318751</v>
      </c>
      <c r="N90" s="484"/>
      <c r="O90" s="484"/>
      <c r="P90" s="484"/>
      <c r="Q90" s="484"/>
      <c r="R90" s="536">
        <v>18586</v>
      </c>
      <c r="S90" s="536"/>
      <c r="T90" s="536"/>
      <c r="U90" s="536"/>
      <c r="V90" s="536"/>
      <c r="W90" s="483">
        <v>45252</v>
      </c>
      <c r="X90" s="483"/>
      <c r="Y90" s="483"/>
      <c r="Z90" s="483"/>
      <c r="AA90" s="483"/>
      <c r="AB90" s="484">
        <v>2755.6835019940045</v>
      </c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5"/>
      <c r="AP90" s="485"/>
      <c r="AQ90" s="485"/>
      <c r="AR90" s="485"/>
      <c r="AS90" s="485"/>
      <c r="AT90" s="485"/>
      <c r="AU90" s="485" t="s">
        <v>65</v>
      </c>
      <c r="AV90" s="485"/>
      <c r="AW90" s="485"/>
      <c r="AX90" s="485"/>
      <c r="AY90" s="485"/>
      <c r="AZ90" s="483">
        <v>45252</v>
      </c>
      <c r="BA90" s="483"/>
      <c r="BB90" s="483"/>
      <c r="BC90" s="483"/>
      <c r="BD90" s="483"/>
      <c r="BE90" s="483"/>
      <c r="BF90" s="483"/>
      <c r="BG90" s="484">
        <v>11613.422002121806</v>
      </c>
      <c r="BH90" s="484"/>
    </row>
    <row r="91" spans="2:60" ht="16.5" customHeight="1">
      <c r="B91" s="490" t="s">
        <v>66</v>
      </c>
      <c r="C91" s="490"/>
      <c r="D91" s="490"/>
      <c r="E91" s="484">
        <v>10544.942397594452</v>
      </c>
      <c r="F91" s="484"/>
      <c r="G91" s="484"/>
      <c r="H91" s="484"/>
      <c r="I91" s="484"/>
      <c r="J91" s="484">
        <v>10515.59178686142</v>
      </c>
      <c r="K91" s="484"/>
      <c r="L91" s="484"/>
      <c r="M91" s="484">
        <v>400.07499016791508</v>
      </c>
      <c r="N91" s="484"/>
      <c r="O91" s="484"/>
      <c r="P91" s="484"/>
      <c r="Q91" s="484"/>
      <c r="R91" s="536">
        <v>720</v>
      </c>
      <c r="S91" s="536"/>
      <c r="T91" s="536"/>
      <c r="U91" s="536"/>
      <c r="V91" s="536"/>
      <c r="W91" s="489">
        <v>720</v>
      </c>
      <c r="X91" s="489"/>
      <c r="Y91" s="489"/>
      <c r="Z91" s="489"/>
      <c r="AA91" s="489"/>
      <c r="AB91" s="484">
        <v>687.89400005573407</v>
      </c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/>
      <c r="AN91" s="484"/>
      <c r="AO91" s="484"/>
      <c r="AP91" s="484"/>
      <c r="AQ91" s="484"/>
      <c r="AR91" s="484"/>
      <c r="AS91" s="484"/>
      <c r="AT91" s="484"/>
      <c r="AU91" s="484" t="s">
        <v>65</v>
      </c>
      <c r="AV91" s="484"/>
      <c r="AW91" s="484"/>
      <c r="AX91" s="484"/>
      <c r="AY91" s="484"/>
      <c r="AZ91" s="486">
        <v>720</v>
      </c>
      <c r="BA91" s="486"/>
      <c r="BB91" s="486"/>
      <c r="BC91" s="486"/>
      <c r="BD91" s="486"/>
      <c r="BE91" s="486"/>
      <c r="BF91" s="486"/>
      <c r="BG91" s="484">
        <v>1778.2214994430542</v>
      </c>
      <c r="BH91" s="484"/>
    </row>
    <row r="92" spans="2:60" ht="6.75" customHeight="1"/>
    <row r="93" spans="2:60" ht="15.75" customHeight="1">
      <c r="B93" s="503" t="s">
        <v>264</v>
      </c>
      <c r="C93" s="503"/>
      <c r="D93" s="503"/>
      <c r="E93" s="503"/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3"/>
      <c r="U93" s="503"/>
      <c r="V93" s="503"/>
      <c r="W93" s="503"/>
      <c r="X93" s="503"/>
      <c r="Y93" s="503"/>
      <c r="Z93" s="503"/>
      <c r="AA93" s="503"/>
      <c r="AB93" s="503"/>
      <c r="AC93" s="503"/>
      <c r="AD93" s="503"/>
      <c r="AE93" s="503"/>
      <c r="AF93" s="503"/>
      <c r="AG93" s="503"/>
      <c r="AH93" s="503"/>
      <c r="AI93" s="503"/>
      <c r="AJ93" s="503"/>
      <c r="AK93" s="503"/>
      <c r="AL93" s="503"/>
      <c r="AM93" s="503"/>
      <c r="AN93" s="503"/>
      <c r="AO93" s="503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</row>
    <row r="94" spans="2:60" ht="15.75" customHeight="1">
      <c r="B94" s="503" t="s">
        <v>270</v>
      </c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17" t="s">
        <v>271</v>
      </c>
      <c r="X94" s="517"/>
      <c r="Y94" s="517"/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 t="s">
        <v>272</v>
      </c>
      <c r="BA94" s="517"/>
      <c r="BB94" s="517"/>
      <c r="BC94" s="517"/>
      <c r="BD94" s="517"/>
      <c r="BE94" s="517"/>
      <c r="BF94" s="517"/>
      <c r="BG94" s="517"/>
      <c r="BH94" s="517"/>
    </row>
    <row r="95" spans="2:60" ht="23.25" customHeight="1">
      <c r="B95" s="490" t="s">
        <v>62</v>
      </c>
      <c r="C95" s="490"/>
      <c r="D95" s="490"/>
      <c r="E95" s="497" t="s">
        <v>22</v>
      </c>
      <c r="F95" s="497"/>
      <c r="G95" s="497"/>
      <c r="H95" s="497"/>
      <c r="I95" s="497"/>
      <c r="J95" s="497" t="s">
        <v>23</v>
      </c>
      <c r="K95" s="497"/>
      <c r="L95" s="497"/>
      <c r="M95" s="497" t="s">
        <v>25</v>
      </c>
      <c r="N95" s="497"/>
      <c r="O95" s="497"/>
      <c r="P95" s="497"/>
      <c r="Q95" s="497"/>
      <c r="R95" s="497" t="s">
        <v>26</v>
      </c>
      <c r="S95" s="497"/>
      <c r="T95" s="497"/>
      <c r="U95" s="497"/>
      <c r="V95" s="497"/>
      <c r="W95" s="497" t="s">
        <v>62</v>
      </c>
      <c r="X95" s="497"/>
      <c r="Y95" s="497"/>
      <c r="Z95" s="497"/>
      <c r="AA95" s="497"/>
      <c r="AB95" s="497" t="s">
        <v>28</v>
      </c>
      <c r="AC95" s="497"/>
      <c r="AD95" s="497"/>
      <c r="AE95" s="497"/>
      <c r="AF95" s="497"/>
      <c r="AG95" s="497"/>
      <c r="AH95" s="497"/>
      <c r="AI95" s="497"/>
      <c r="AJ95" s="497"/>
      <c r="AK95" s="497"/>
      <c r="AL95" s="497"/>
      <c r="AM95" s="497" t="s">
        <v>63</v>
      </c>
      <c r="AN95" s="497"/>
      <c r="AO95" s="497" t="s">
        <v>64</v>
      </c>
      <c r="AP95" s="497"/>
      <c r="AQ95" s="497"/>
      <c r="AR95" s="497"/>
      <c r="AS95" s="497"/>
      <c r="AT95" s="497"/>
      <c r="AU95" s="497" t="s">
        <v>25</v>
      </c>
      <c r="AV95" s="497"/>
      <c r="AW95" s="497"/>
      <c r="AX95" s="497"/>
      <c r="AY95" s="497"/>
      <c r="AZ95" s="497" t="s">
        <v>62</v>
      </c>
      <c r="BA95" s="497"/>
      <c r="BB95" s="497"/>
      <c r="BC95" s="497"/>
      <c r="BD95" s="497"/>
      <c r="BE95" s="497"/>
      <c r="BF95" s="497"/>
      <c r="BG95" s="497" t="s">
        <v>28</v>
      </c>
      <c r="BH95" s="497"/>
    </row>
    <row r="96" spans="2:60" ht="22.5" customHeight="1">
      <c r="B96" s="488">
        <v>45282</v>
      </c>
      <c r="C96" s="488"/>
      <c r="D96" s="488"/>
      <c r="E96" s="484">
        <v>57154.133788363193</v>
      </c>
      <c r="F96" s="484"/>
      <c r="G96" s="484"/>
      <c r="H96" s="484"/>
      <c r="I96" s="484"/>
      <c r="J96" s="484">
        <v>58168.089099004399</v>
      </c>
      <c r="K96" s="484"/>
      <c r="L96" s="484"/>
      <c r="M96" s="484">
        <v>1452.7268238280788</v>
      </c>
      <c r="N96" s="484"/>
      <c r="O96" s="484"/>
      <c r="P96" s="484"/>
      <c r="Q96" s="484"/>
      <c r="R96" s="536">
        <v>12224</v>
      </c>
      <c r="S96" s="536"/>
      <c r="T96" s="536"/>
      <c r="U96" s="536"/>
      <c r="V96" s="536"/>
      <c r="W96" s="483">
        <v>45282</v>
      </c>
      <c r="X96" s="483"/>
      <c r="Y96" s="483"/>
      <c r="Z96" s="483"/>
      <c r="AA96" s="483"/>
      <c r="AB96" s="484">
        <v>1292.8835002798587</v>
      </c>
      <c r="AC96" s="484"/>
      <c r="AD96" s="484"/>
      <c r="AE96" s="484"/>
      <c r="AF96" s="484"/>
      <c r="AG96" s="484"/>
      <c r="AH96" s="484"/>
      <c r="AI96" s="484"/>
      <c r="AJ96" s="484"/>
      <c r="AK96" s="484"/>
      <c r="AL96" s="484"/>
      <c r="AM96" s="484"/>
      <c r="AN96" s="484"/>
      <c r="AO96" s="485"/>
      <c r="AP96" s="485"/>
      <c r="AQ96" s="485"/>
      <c r="AR96" s="485"/>
      <c r="AS96" s="485"/>
      <c r="AT96" s="485"/>
      <c r="AU96" s="498" t="s">
        <v>65</v>
      </c>
      <c r="AV96" s="498"/>
      <c r="AW96" s="498"/>
      <c r="AX96" s="498"/>
      <c r="AY96" s="498"/>
      <c r="AZ96" s="483">
        <v>45282</v>
      </c>
      <c r="BA96" s="483"/>
      <c r="BB96" s="483"/>
      <c r="BC96" s="483"/>
      <c r="BD96" s="483"/>
      <c r="BE96" s="483"/>
      <c r="BF96" s="483"/>
      <c r="BG96" s="484">
        <v>4567.7070010807947</v>
      </c>
      <c r="BH96" s="484"/>
    </row>
    <row r="97" spans="1:60" ht="23.25" customHeight="1">
      <c r="B97" s="488">
        <v>45252</v>
      </c>
      <c r="C97" s="488"/>
      <c r="D97" s="488"/>
      <c r="E97" s="484">
        <v>51164.203255192493</v>
      </c>
      <c r="F97" s="484"/>
      <c r="G97" s="484"/>
      <c r="H97" s="484"/>
      <c r="I97" s="484"/>
      <c r="J97" s="484">
        <v>52064.781714751851</v>
      </c>
      <c r="K97" s="484"/>
      <c r="L97" s="484"/>
      <c r="M97" s="484">
        <v>1255.812843096804</v>
      </c>
      <c r="N97" s="484"/>
      <c r="O97" s="484"/>
      <c r="P97" s="484"/>
      <c r="Q97" s="484"/>
      <c r="R97" s="536">
        <v>11504</v>
      </c>
      <c r="S97" s="536"/>
      <c r="T97" s="536"/>
      <c r="U97" s="536"/>
      <c r="V97" s="536"/>
      <c r="W97" s="483">
        <v>45252</v>
      </c>
      <c r="X97" s="483"/>
      <c r="Y97" s="483"/>
      <c r="Z97" s="483"/>
      <c r="AA97" s="483"/>
      <c r="AB97" s="484">
        <v>977.64349997759564</v>
      </c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/>
      <c r="AN97" s="484"/>
      <c r="AO97" s="485"/>
      <c r="AP97" s="485"/>
      <c r="AQ97" s="485"/>
      <c r="AR97" s="485"/>
      <c r="AS97" s="485"/>
      <c r="AT97" s="485"/>
      <c r="AU97" s="485" t="s">
        <v>65</v>
      </c>
      <c r="AV97" s="485"/>
      <c r="AW97" s="485"/>
      <c r="AX97" s="485"/>
      <c r="AY97" s="485"/>
      <c r="AZ97" s="483">
        <v>45252</v>
      </c>
      <c r="BA97" s="483"/>
      <c r="BB97" s="483"/>
      <c r="BC97" s="483"/>
      <c r="BD97" s="483"/>
      <c r="BE97" s="483"/>
      <c r="BF97" s="483"/>
      <c r="BG97" s="484">
        <v>3745.2880005837069</v>
      </c>
      <c r="BH97" s="484"/>
    </row>
    <row r="98" spans="1:60" ht="15.75" customHeight="1">
      <c r="B98" s="490" t="s">
        <v>66</v>
      </c>
      <c r="C98" s="490"/>
      <c r="D98" s="490"/>
      <c r="E98" s="484">
        <v>10544.942397594452</v>
      </c>
      <c r="F98" s="484"/>
      <c r="G98" s="484"/>
      <c r="H98" s="484"/>
      <c r="I98" s="484"/>
      <c r="J98" s="484">
        <v>10515.59178686142</v>
      </c>
      <c r="K98" s="484"/>
      <c r="L98" s="484"/>
      <c r="M98" s="484">
        <v>196.91398073127471</v>
      </c>
      <c r="N98" s="484"/>
      <c r="O98" s="484"/>
      <c r="P98" s="484"/>
      <c r="Q98" s="484"/>
      <c r="R98" s="536">
        <v>720</v>
      </c>
      <c r="S98" s="536"/>
      <c r="T98" s="536"/>
      <c r="U98" s="536"/>
      <c r="V98" s="536"/>
      <c r="W98" s="489">
        <v>720</v>
      </c>
      <c r="X98" s="489"/>
      <c r="Y98" s="489"/>
      <c r="Z98" s="489"/>
      <c r="AA98" s="489"/>
      <c r="AB98" s="484">
        <v>315.24000030226307</v>
      </c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/>
      <c r="AN98" s="484"/>
      <c r="AO98" s="484"/>
      <c r="AP98" s="484"/>
      <c r="AQ98" s="484"/>
      <c r="AR98" s="484"/>
      <c r="AS98" s="484"/>
      <c r="AT98" s="484"/>
      <c r="AU98" s="484" t="s">
        <v>65</v>
      </c>
      <c r="AV98" s="484"/>
      <c r="AW98" s="484"/>
      <c r="AX98" s="484"/>
      <c r="AY98" s="484"/>
      <c r="AZ98" s="486">
        <v>720</v>
      </c>
      <c r="BA98" s="486"/>
      <c r="BB98" s="486"/>
      <c r="BC98" s="486"/>
      <c r="BD98" s="486"/>
      <c r="BE98" s="486"/>
      <c r="BF98" s="486"/>
      <c r="BG98" s="484">
        <v>822.41900049708784</v>
      </c>
      <c r="BH98" s="484"/>
    </row>
    <row r="99" spans="1:60" ht="6.75" customHeight="1"/>
    <row r="100" spans="1:60" ht="15.75" customHeight="1">
      <c r="B100" s="503" t="s">
        <v>264</v>
      </c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503"/>
      <c r="AI100" s="503"/>
      <c r="AJ100" s="503"/>
      <c r="AK100" s="503"/>
      <c r="AL100" s="503"/>
      <c r="AM100" s="503"/>
      <c r="AN100" s="503"/>
      <c r="AO100" s="503"/>
      <c r="AP100" s="503"/>
      <c r="AQ100" s="503"/>
      <c r="AR100" s="503"/>
      <c r="AS100" s="503"/>
      <c r="AT100" s="503"/>
      <c r="AU100" s="503"/>
      <c r="AV100" s="503"/>
      <c r="AW100" s="503"/>
      <c r="AX100" s="503"/>
      <c r="AY100" s="503"/>
      <c r="AZ100" s="503"/>
      <c r="BA100" s="503"/>
      <c r="BB100" s="503"/>
      <c r="BC100" s="503"/>
      <c r="BD100" s="503"/>
      <c r="BE100" s="503"/>
      <c r="BF100" s="503"/>
      <c r="BG100" s="503"/>
      <c r="BH100" s="503"/>
    </row>
    <row r="101" spans="1:60" ht="15.75" customHeight="1">
      <c r="B101" s="503" t="s">
        <v>273</v>
      </c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17" t="s">
        <v>274</v>
      </c>
      <c r="X101" s="517"/>
      <c r="Y101" s="517"/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 t="s">
        <v>275</v>
      </c>
      <c r="BA101" s="517"/>
      <c r="BB101" s="517"/>
      <c r="BC101" s="517"/>
      <c r="BD101" s="517"/>
      <c r="BE101" s="517"/>
      <c r="BF101" s="517"/>
      <c r="BG101" s="517"/>
      <c r="BH101" s="517"/>
    </row>
    <row r="102" spans="1:60" ht="23.25" customHeight="1">
      <c r="B102" s="490" t="s">
        <v>62</v>
      </c>
      <c r="C102" s="490"/>
      <c r="D102" s="490"/>
      <c r="E102" s="497" t="s">
        <v>22</v>
      </c>
      <c r="F102" s="497"/>
      <c r="G102" s="497"/>
      <c r="H102" s="497"/>
      <c r="I102" s="497"/>
      <c r="J102" s="497" t="s">
        <v>23</v>
      </c>
      <c r="K102" s="497"/>
      <c r="L102" s="497"/>
      <c r="M102" s="497" t="s">
        <v>25</v>
      </c>
      <c r="N102" s="497"/>
      <c r="O102" s="497"/>
      <c r="P102" s="497"/>
      <c r="Q102" s="497"/>
      <c r="R102" s="497" t="s">
        <v>94</v>
      </c>
      <c r="S102" s="497"/>
      <c r="T102" s="497"/>
      <c r="U102" s="497"/>
      <c r="V102" s="497"/>
      <c r="W102" s="497" t="s">
        <v>62</v>
      </c>
      <c r="X102" s="497"/>
      <c r="Y102" s="497"/>
      <c r="Z102" s="497"/>
      <c r="AA102" s="497"/>
      <c r="AB102" s="497" t="s">
        <v>28</v>
      </c>
      <c r="AC102" s="497"/>
      <c r="AD102" s="497"/>
      <c r="AE102" s="497"/>
      <c r="AF102" s="497"/>
      <c r="AG102" s="497"/>
      <c r="AH102" s="497"/>
      <c r="AI102" s="497"/>
      <c r="AJ102" s="497"/>
      <c r="AK102" s="497"/>
      <c r="AL102" s="497"/>
      <c r="AM102" s="497" t="s">
        <v>63</v>
      </c>
      <c r="AN102" s="497"/>
      <c r="AO102" s="497" t="s">
        <v>64</v>
      </c>
      <c r="AP102" s="497"/>
      <c r="AQ102" s="497"/>
      <c r="AR102" s="497"/>
      <c r="AS102" s="497"/>
      <c r="AT102" s="497"/>
      <c r="AU102" s="497" t="s">
        <v>25</v>
      </c>
      <c r="AV102" s="497"/>
      <c r="AW102" s="497"/>
      <c r="AX102" s="497"/>
      <c r="AY102" s="497"/>
      <c r="AZ102" s="497" t="s">
        <v>62</v>
      </c>
      <c r="BA102" s="497"/>
      <c r="BB102" s="497"/>
      <c r="BC102" s="497"/>
      <c r="BD102" s="497"/>
      <c r="BE102" s="497"/>
      <c r="BF102" s="497"/>
      <c r="BG102" s="497" t="s">
        <v>28</v>
      </c>
      <c r="BH102" s="497"/>
    </row>
    <row r="103" spans="1:60" ht="23.25" customHeight="1">
      <c r="B103" s="488">
        <v>45282</v>
      </c>
      <c r="C103" s="488"/>
      <c r="D103" s="488"/>
      <c r="E103" s="484">
        <v>53372.293865123705</v>
      </c>
      <c r="F103" s="484"/>
      <c r="G103" s="484"/>
      <c r="H103" s="484"/>
      <c r="I103" s="484"/>
      <c r="J103" s="484">
        <v>43828.769905355235</v>
      </c>
      <c r="K103" s="484"/>
      <c r="L103" s="484"/>
      <c r="M103" s="484">
        <v>1640.0634798131198</v>
      </c>
      <c r="N103" s="484"/>
      <c r="O103" s="484"/>
      <c r="P103" s="484"/>
      <c r="Q103" s="484"/>
      <c r="R103" s="536">
        <v>10568</v>
      </c>
      <c r="S103" s="536"/>
      <c r="T103" s="536"/>
      <c r="U103" s="536"/>
      <c r="V103" s="536"/>
      <c r="W103" s="483">
        <v>45282</v>
      </c>
      <c r="X103" s="483"/>
      <c r="Y103" s="483"/>
      <c r="Z103" s="483"/>
      <c r="AA103" s="483"/>
      <c r="AB103" s="484">
        <v>721.58699941803934</v>
      </c>
      <c r="AC103" s="484"/>
      <c r="AD103" s="484"/>
      <c r="AE103" s="484"/>
      <c r="AF103" s="484"/>
      <c r="AG103" s="484"/>
      <c r="AH103" s="484"/>
      <c r="AI103" s="484"/>
      <c r="AJ103" s="484"/>
      <c r="AK103" s="484"/>
      <c r="AL103" s="484"/>
      <c r="AM103" s="484"/>
      <c r="AN103" s="484"/>
      <c r="AO103" s="485"/>
      <c r="AP103" s="485"/>
      <c r="AQ103" s="485"/>
      <c r="AR103" s="485"/>
      <c r="AS103" s="485"/>
      <c r="AT103" s="485"/>
      <c r="AU103" s="498" t="s">
        <v>65</v>
      </c>
      <c r="AV103" s="498"/>
      <c r="AW103" s="498"/>
      <c r="AX103" s="498"/>
      <c r="AY103" s="498"/>
      <c r="AZ103" s="483">
        <v>45282</v>
      </c>
      <c r="BA103" s="483"/>
      <c r="BB103" s="483"/>
      <c r="BC103" s="483"/>
      <c r="BD103" s="483"/>
      <c r="BE103" s="483"/>
      <c r="BF103" s="483"/>
      <c r="BG103" s="484">
        <v>2755.8000005695503</v>
      </c>
      <c r="BH103" s="484"/>
    </row>
    <row r="104" spans="1:60" ht="22.5" customHeight="1">
      <c r="B104" s="488">
        <v>45252</v>
      </c>
      <c r="C104" s="488"/>
      <c r="D104" s="488"/>
      <c r="E104" s="484">
        <v>48357.973596492724</v>
      </c>
      <c r="F104" s="484"/>
      <c r="G104" s="484"/>
      <c r="H104" s="484"/>
      <c r="I104" s="484"/>
      <c r="J104" s="484">
        <v>38785.62987354066</v>
      </c>
      <c r="K104" s="484"/>
      <c r="L104" s="484"/>
      <c r="M104" s="484">
        <v>1446.3326450536997</v>
      </c>
      <c r="N104" s="484"/>
      <c r="O104" s="484"/>
      <c r="P104" s="484"/>
      <c r="Q104" s="484"/>
      <c r="R104" s="536">
        <v>9848</v>
      </c>
      <c r="S104" s="536"/>
      <c r="T104" s="536"/>
      <c r="U104" s="536"/>
      <c r="V104" s="536"/>
      <c r="W104" s="483">
        <v>45252</v>
      </c>
      <c r="X104" s="483"/>
      <c r="Y104" s="483"/>
      <c r="Z104" s="483"/>
      <c r="AA104" s="483"/>
      <c r="AB104" s="484">
        <v>445.74200004246086</v>
      </c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/>
      <c r="AN104" s="484"/>
      <c r="AO104" s="485"/>
      <c r="AP104" s="485"/>
      <c r="AQ104" s="485"/>
      <c r="AR104" s="485"/>
      <c r="AS104" s="485"/>
      <c r="AT104" s="485"/>
      <c r="AU104" s="485" t="s">
        <v>65</v>
      </c>
      <c r="AV104" s="485"/>
      <c r="AW104" s="485"/>
      <c r="AX104" s="485"/>
      <c r="AY104" s="485"/>
      <c r="AZ104" s="483">
        <v>45252</v>
      </c>
      <c r="BA104" s="483"/>
      <c r="BB104" s="483"/>
      <c r="BC104" s="483"/>
      <c r="BD104" s="483"/>
      <c r="BE104" s="483"/>
      <c r="BF104" s="483"/>
      <c r="BG104" s="484">
        <v>2096.5539995839354</v>
      </c>
      <c r="BH104" s="484"/>
    </row>
    <row r="105" spans="1:60" ht="15.75" customHeight="1">
      <c r="B105" s="490" t="s">
        <v>66</v>
      </c>
      <c r="C105" s="490"/>
      <c r="D105" s="490"/>
      <c r="E105" s="484">
        <v>5989.9305331707001</v>
      </c>
      <c r="F105" s="484"/>
      <c r="G105" s="484"/>
      <c r="H105" s="484"/>
      <c r="I105" s="484"/>
      <c r="J105" s="484">
        <v>6103.3073842525482</v>
      </c>
      <c r="K105" s="484"/>
      <c r="L105" s="484"/>
      <c r="M105" s="484">
        <v>193.73083475942008</v>
      </c>
      <c r="N105" s="484"/>
      <c r="O105" s="484"/>
      <c r="P105" s="484"/>
      <c r="Q105" s="484"/>
      <c r="R105" s="536">
        <v>720</v>
      </c>
      <c r="S105" s="536"/>
      <c r="T105" s="536"/>
      <c r="U105" s="536"/>
      <c r="V105" s="536"/>
      <c r="W105" s="489">
        <v>720</v>
      </c>
      <c r="X105" s="489"/>
      <c r="Y105" s="489"/>
      <c r="Z105" s="489"/>
      <c r="AA105" s="489"/>
      <c r="AB105" s="484">
        <v>275.84499937557848</v>
      </c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/>
      <c r="AN105" s="484"/>
      <c r="AO105" s="484"/>
      <c r="AP105" s="484"/>
      <c r="AQ105" s="484"/>
      <c r="AR105" s="484"/>
      <c r="AS105" s="484"/>
      <c r="AT105" s="484"/>
      <c r="AU105" s="484" t="s">
        <v>65</v>
      </c>
      <c r="AV105" s="484"/>
      <c r="AW105" s="484"/>
      <c r="AX105" s="484"/>
      <c r="AY105" s="484"/>
      <c r="AZ105" s="486">
        <v>720</v>
      </c>
      <c r="BA105" s="486"/>
      <c r="BB105" s="486"/>
      <c r="BC105" s="486"/>
      <c r="BD105" s="486"/>
      <c r="BE105" s="486"/>
      <c r="BF105" s="486"/>
      <c r="BG105" s="484">
        <v>659.24600098561496</v>
      </c>
      <c r="BH105" s="484"/>
    </row>
    <row r="106" spans="1:60" ht="14.25" customHeight="1"/>
    <row r="107" spans="1:60" ht="27.75" customHeight="1">
      <c r="A107" s="487"/>
      <c r="B107" s="487"/>
      <c r="C107" s="487"/>
      <c r="D107" s="487"/>
      <c r="E107" s="487"/>
      <c r="F107" s="487"/>
      <c r="G107" s="487"/>
      <c r="H107" s="487"/>
      <c r="I107" s="487"/>
      <c r="J107" s="487"/>
      <c r="K107" s="487"/>
      <c r="L107" s="487"/>
      <c r="M107" s="487"/>
      <c r="N107" s="487"/>
      <c r="O107" s="487"/>
      <c r="U107" s="516" t="s">
        <v>264</v>
      </c>
      <c r="V107" s="516"/>
      <c r="W107" s="516"/>
      <c r="X107" s="516"/>
      <c r="Y107" s="516"/>
      <c r="Z107" s="516"/>
      <c r="AA107" s="516"/>
      <c r="AB107" s="516"/>
      <c r="AC107" s="516"/>
      <c r="AD107" s="516"/>
      <c r="AE107" s="516"/>
      <c r="AG107" s="516" t="s">
        <v>264</v>
      </c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  <c r="AS107" s="516"/>
      <c r="AT107" s="516"/>
      <c r="AU107" s="516" t="s">
        <v>264</v>
      </c>
      <c r="AV107" s="516"/>
      <c r="AW107" s="516"/>
      <c r="AX107" s="516"/>
      <c r="AY107" s="516"/>
      <c r="AZ107" s="516"/>
      <c r="BA107" s="516"/>
      <c r="BB107" s="516"/>
      <c r="BC107" s="516"/>
      <c r="BD107" s="516"/>
      <c r="BE107" s="516"/>
      <c r="BF107" s="516"/>
      <c r="BG107" s="516"/>
      <c r="BH107" s="516"/>
    </row>
    <row r="108" spans="1:60" ht="37.5" customHeight="1">
      <c r="A108" s="487"/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T108" s="541" t="s">
        <v>553</v>
      </c>
      <c r="U108" s="541"/>
      <c r="V108" s="541"/>
      <c r="W108" s="541"/>
      <c r="X108" s="541"/>
      <c r="Y108" s="541"/>
      <c r="Z108" s="541"/>
      <c r="AA108" s="541"/>
      <c r="AB108" s="415"/>
      <c r="AC108" s="415"/>
      <c r="AD108" s="415"/>
      <c r="AE108" s="415"/>
      <c r="AF108" s="415"/>
      <c r="AG108" s="415"/>
      <c r="AH108" s="415"/>
      <c r="AI108" s="415"/>
      <c r="AJ108" s="415"/>
      <c r="AK108" s="541" t="s">
        <v>552</v>
      </c>
      <c r="AL108" s="541"/>
      <c r="AM108" s="541"/>
      <c r="AN108" s="541"/>
      <c r="AO108" s="541"/>
      <c r="AP108" s="541"/>
      <c r="AQ108" s="415"/>
      <c r="AR108" s="415"/>
      <c r="AS108" s="415"/>
      <c r="AT108" s="415"/>
      <c r="AU108" s="541" t="s">
        <v>551</v>
      </c>
      <c r="AV108" s="541"/>
      <c r="AW108" s="541"/>
      <c r="AX108" s="541"/>
      <c r="AY108" s="541"/>
      <c r="AZ108" s="541"/>
      <c r="BA108" s="541"/>
      <c r="BB108" s="415"/>
      <c r="BC108" s="415"/>
      <c r="BD108" s="415"/>
      <c r="BE108" s="415"/>
      <c r="BF108" s="415"/>
      <c r="BG108" s="541" t="s">
        <v>548</v>
      </c>
      <c r="BH108" s="541"/>
    </row>
    <row r="109" spans="1:60" ht="16.5" customHeight="1">
      <c r="A109" s="492" t="s">
        <v>95</v>
      </c>
      <c r="B109" s="492"/>
      <c r="C109" s="492"/>
      <c r="D109" s="492"/>
      <c r="E109" s="492"/>
      <c r="F109" s="492"/>
      <c r="G109" s="492"/>
      <c r="H109" s="492"/>
      <c r="I109" s="492"/>
      <c r="J109" s="492"/>
      <c r="K109" s="492"/>
      <c r="L109" s="492"/>
      <c r="M109" s="492"/>
      <c r="N109" s="492"/>
      <c r="O109" s="492"/>
      <c r="P109" s="492"/>
      <c r="Q109" s="492"/>
      <c r="R109" s="492"/>
      <c r="V109" s="495">
        <v>400.07499016791508</v>
      </c>
      <c r="W109" s="495"/>
      <c r="X109" s="495"/>
      <c r="Y109" s="495"/>
      <c r="Z109" s="495"/>
      <c r="AL109" s="495">
        <v>196.91398073127471</v>
      </c>
      <c r="AM109" s="495"/>
      <c r="AN109" s="495"/>
      <c r="AO109" s="495"/>
      <c r="AP109" s="495"/>
      <c r="AQ109" s="495"/>
      <c r="AY109" s="495">
        <v>193.73083475942008</v>
      </c>
      <c r="AZ109" s="495"/>
      <c r="BA109" s="495"/>
      <c r="BB109" s="495"/>
      <c r="BC109" s="495"/>
      <c r="BD109" s="495"/>
      <c r="BE109" s="495"/>
      <c r="BF109" s="558">
        <f>-AY109+AL109+V109</f>
        <v>403.2581361397697</v>
      </c>
      <c r="BG109" s="559"/>
      <c r="BH109" s="559"/>
    </row>
    <row r="110" spans="1:60" ht="16.5" customHeight="1">
      <c r="A110" s="532" t="s">
        <v>550</v>
      </c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V110" s="496">
        <f>V109-V113</f>
        <v>360.10146982467637</v>
      </c>
      <c r="W110" s="496"/>
      <c r="X110" s="496"/>
      <c r="Y110" s="496"/>
      <c r="Z110" s="496"/>
      <c r="AL110" s="533">
        <f>AL109-AL111</f>
        <v>178.59538431371021</v>
      </c>
      <c r="AM110" s="533"/>
      <c r="AN110" s="533"/>
      <c r="AO110" s="416"/>
      <c r="AP110" s="416"/>
      <c r="AQ110" s="416"/>
      <c r="AR110" s="416"/>
      <c r="AS110" s="416"/>
      <c r="AT110" s="416"/>
      <c r="AU110" s="533">
        <f>AY109-AY111</f>
        <v>177.70148184570522</v>
      </c>
      <c r="AV110" s="531"/>
      <c r="AW110" s="531"/>
      <c r="AX110" s="531"/>
      <c r="AY110" s="531"/>
      <c r="AZ110" s="531"/>
      <c r="BA110" s="416"/>
      <c r="BB110" s="416"/>
      <c r="BC110" s="533">
        <f>AU110+AL110+V110</f>
        <v>716.39833598409177</v>
      </c>
      <c r="BD110" s="531"/>
      <c r="BE110" s="531"/>
      <c r="BF110" s="531"/>
      <c r="BG110" s="531"/>
      <c r="BH110" s="531"/>
    </row>
    <row r="111" spans="1:60" ht="0.75" customHeight="1">
      <c r="A111" s="492"/>
      <c r="B111" s="492"/>
      <c r="C111" s="492"/>
      <c r="D111" s="492"/>
      <c r="E111" s="492"/>
      <c r="F111" s="492"/>
      <c r="G111" s="492"/>
      <c r="H111" s="492"/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V111" s="496"/>
      <c r="W111" s="496"/>
      <c r="X111" s="496"/>
      <c r="Y111" s="496"/>
      <c r="Z111" s="496"/>
      <c r="AL111" s="496">
        <f>AL114*0.05811</f>
        <v>18.318596417564507</v>
      </c>
      <c r="AM111" s="496"/>
      <c r="AN111" s="496"/>
      <c r="AO111" s="496"/>
      <c r="AP111" s="496"/>
      <c r="AQ111" s="496"/>
      <c r="AR111" s="416"/>
      <c r="AS111" s="416"/>
      <c r="AT111" s="416"/>
      <c r="AU111" s="416"/>
      <c r="AV111" s="416"/>
      <c r="AW111" s="416"/>
      <c r="AX111" s="416"/>
      <c r="AY111" s="496">
        <f>AY114*0.05811</f>
        <v>16.029352913714867</v>
      </c>
      <c r="AZ111" s="496"/>
      <c r="BA111" s="496"/>
      <c r="BB111" s="496"/>
      <c r="BC111" s="496"/>
      <c r="BD111" s="496"/>
      <c r="BE111" s="496"/>
      <c r="BF111" s="416"/>
      <c r="BG111" s="416"/>
      <c r="BH111" s="416"/>
    </row>
    <row r="112" spans="1:60" ht="3" customHeight="1">
      <c r="A112" s="492" t="s">
        <v>70</v>
      </c>
      <c r="B112" s="492"/>
      <c r="C112" s="492"/>
      <c r="D112" s="492"/>
      <c r="E112" s="492"/>
      <c r="F112" s="492"/>
      <c r="G112" s="492"/>
      <c r="H112" s="492"/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V112" s="496"/>
      <c r="W112" s="496"/>
      <c r="X112" s="496"/>
      <c r="Y112" s="496"/>
      <c r="Z112" s="496"/>
      <c r="AL112" s="496"/>
      <c r="AM112" s="496"/>
      <c r="AN112" s="496"/>
      <c r="AO112" s="496"/>
      <c r="AP112" s="496"/>
      <c r="AQ112" s="496"/>
      <c r="AR112" s="416"/>
      <c r="AS112" s="416"/>
      <c r="AT112" s="416"/>
      <c r="AU112" s="416"/>
      <c r="AV112" s="416"/>
      <c r="AW112" s="416"/>
      <c r="AX112" s="416"/>
      <c r="AY112" s="496"/>
      <c r="AZ112" s="496"/>
      <c r="BA112" s="496"/>
      <c r="BB112" s="496"/>
      <c r="BC112" s="496"/>
      <c r="BD112" s="496"/>
      <c r="BE112" s="496"/>
      <c r="BF112" s="416"/>
      <c r="BG112" s="416"/>
      <c r="BH112" s="416"/>
    </row>
    <row r="113" spans="1:60" ht="12" customHeight="1">
      <c r="A113" s="492"/>
      <c r="B113" s="492"/>
      <c r="C113" s="492"/>
      <c r="D113" s="492"/>
      <c r="E113" s="492"/>
      <c r="F113" s="492"/>
      <c r="G113" s="492"/>
      <c r="H113" s="492"/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V113" s="496">
        <f>V115*0.05811</f>
        <v>39.973520343238711</v>
      </c>
      <c r="W113" s="496"/>
      <c r="X113" s="496"/>
      <c r="Y113" s="496"/>
      <c r="Z113" s="496"/>
      <c r="AL113" s="496"/>
      <c r="AM113" s="496"/>
      <c r="AN113" s="496"/>
      <c r="AO113" s="496"/>
      <c r="AP113" s="496"/>
      <c r="AQ113" s="496"/>
      <c r="AR113" s="416"/>
      <c r="AS113" s="416"/>
      <c r="AT113" s="416"/>
      <c r="AU113" s="416"/>
      <c r="AV113" s="416"/>
      <c r="AW113" s="416"/>
      <c r="AX113" s="416"/>
      <c r="AY113" s="496"/>
      <c r="AZ113" s="496"/>
      <c r="BA113" s="496"/>
      <c r="BB113" s="496"/>
      <c r="BC113" s="496"/>
      <c r="BD113" s="496"/>
      <c r="BE113" s="496"/>
      <c r="BF113" s="533">
        <f>V113+AL111+AY111</f>
        <v>74.321469674518085</v>
      </c>
      <c r="BG113" s="531"/>
      <c r="BH113" s="531"/>
    </row>
    <row r="114" spans="1:60" ht="3.75" customHeight="1">
      <c r="A114" s="492" t="s">
        <v>72</v>
      </c>
      <c r="B114" s="492"/>
      <c r="C114" s="492"/>
      <c r="D114" s="492"/>
      <c r="E114" s="492"/>
      <c r="F114" s="492"/>
      <c r="G114" s="492"/>
      <c r="H114" s="492"/>
      <c r="I114" s="492"/>
      <c r="J114" s="492"/>
      <c r="K114" s="492"/>
      <c r="L114" s="492"/>
      <c r="M114" s="492"/>
      <c r="N114" s="492"/>
      <c r="O114" s="492"/>
      <c r="P114" s="492"/>
      <c r="Q114" s="492"/>
      <c r="R114" s="492"/>
      <c r="V114" s="496"/>
      <c r="W114" s="496"/>
      <c r="X114" s="496"/>
      <c r="Y114" s="496"/>
      <c r="Z114" s="496"/>
      <c r="AL114" s="491">
        <f>AB98</f>
        <v>315.24000030226307</v>
      </c>
      <c r="AM114" s="491"/>
      <c r="AN114" s="491"/>
      <c r="AO114" s="491"/>
      <c r="AP114" s="491"/>
      <c r="AQ114" s="491"/>
      <c r="AY114" s="491">
        <f>AB105</f>
        <v>275.84499937557848</v>
      </c>
      <c r="AZ114" s="491"/>
      <c r="BA114" s="491"/>
      <c r="BB114" s="491"/>
      <c r="BC114" s="491"/>
      <c r="BD114" s="491"/>
      <c r="BE114" s="491"/>
      <c r="BF114" s="557">
        <f>V115+AL114+AY114</f>
        <v>1278.9789997335756</v>
      </c>
      <c r="BG114" s="531"/>
      <c r="BH114" s="531"/>
    </row>
    <row r="115" spans="1:60" ht="8.25" customHeight="1">
      <c r="A115" s="492"/>
      <c r="B115" s="492"/>
      <c r="C115" s="492"/>
      <c r="D115" s="492"/>
      <c r="E115" s="492"/>
      <c r="F115" s="492"/>
      <c r="G115" s="492"/>
      <c r="H115" s="492"/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V115" s="491">
        <f>AB91</f>
        <v>687.89400005573407</v>
      </c>
      <c r="W115" s="491"/>
      <c r="X115" s="491"/>
      <c r="Y115" s="491"/>
      <c r="Z115" s="491"/>
      <c r="AL115" s="491"/>
      <c r="AM115" s="491"/>
      <c r="AN115" s="491"/>
      <c r="AO115" s="491"/>
      <c r="AP115" s="491"/>
      <c r="AQ115" s="491"/>
      <c r="AY115" s="491"/>
      <c r="AZ115" s="491"/>
      <c r="BA115" s="491"/>
      <c r="BB115" s="491"/>
      <c r="BC115" s="491"/>
      <c r="BD115" s="491"/>
      <c r="BE115" s="491"/>
      <c r="BF115" s="531"/>
      <c r="BG115" s="531"/>
      <c r="BH115" s="531"/>
    </row>
    <row r="116" spans="1:60" ht="3.75" customHeight="1">
      <c r="A116" s="492"/>
      <c r="B116" s="492"/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V116" s="491"/>
      <c r="W116" s="491"/>
      <c r="X116" s="491"/>
      <c r="Y116" s="491"/>
      <c r="Z116" s="491"/>
      <c r="BF116" s="557">
        <f>V117+AL117+AY117</f>
        <v>3259.886500925757</v>
      </c>
      <c r="BG116" s="531"/>
      <c r="BH116" s="531"/>
    </row>
    <row r="117" spans="1:60" ht="16.5" customHeight="1">
      <c r="A117" s="492" t="s">
        <v>73</v>
      </c>
      <c r="B117" s="492"/>
      <c r="C117" s="492"/>
      <c r="D117" s="492"/>
      <c r="E117" s="492"/>
      <c r="F117" s="492"/>
      <c r="G117" s="492"/>
      <c r="H117" s="492"/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V117" s="491">
        <v>1778.2214994430542</v>
      </c>
      <c r="W117" s="491"/>
      <c r="X117" s="491"/>
      <c r="Y117" s="491"/>
      <c r="Z117" s="491"/>
      <c r="AL117" s="491">
        <v>822.41900049708784</v>
      </c>
      <c r="AM117" s="491"/>
      <c r="AN117" s="491"/>
      <c r="AO117" s="491"/>
      <c r="AP117" s="491"/>
      <c r="AQ117" s="491"/>
      <c r="AY117" s="491">
        <v>659.24600098561496</v>
      </c>
      <c r="AZ117" s="491"/>
      <c r="BA117" s="491"/>
      <c r="BB117" s="491"/>
      <c r="BC117" s="491"/>
      <c r="BD117" s="491"/>
      <c r="BE117" s="491"/>
      <c r="BF117" s="531"/>
      <c r="BG117" s="531"/>
      <c r="BH117" s="531"/>
    </row>
    <row r="118" spans="1:60" ht="3" customHeight="1"/>
    <row r="119" spans="1:60" ht="12.75" customHeight="1">
      <c r="B119" s="493" t="s">
        <v>77</v>
      </c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U119" s="493" t="s">
        <v>78</v>
      </c>
      <c r="V119" s="493"/>
      <c r="W119" s="493"/>
      <c r="X119" s="493"/>
      <c r="Y119" s="493"/>
      <c r="Z119" s="493"/>
      <c r="AA119" s="493"/>
      <c r="AB119" s="493"/>
      <c r="AC119" s="493"/>
      <c r="AD119" s="493"/>
      <c r="AE119" s="493"/>
      <c r="AF119" s="493"/>
      <c r="AG119" s="493"/>
      <c r="AH119" s="493"/>
      <c r="AI119" s="493"/>
      <c r="AJ119" s="493"/>
      <c r="AK119" s="493"/>
      <c r="AL119" s="493"/>
      <c r="AM119" s="493"/>
      <c r="AN119" s="493"/>
      <c r="AO119" s="493"/>
      <c r="AP119" s="493"/>
      <c r="AQ119" s="493"/>
    </row>
    <row r="120" spans="1:60" ht="12" customHeight="1">
      <c r="B120" s="493" t="s">
        <v>79</v>
      </c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U120" s="493" t="s">
        <v>80</v>
      </c>
      <c r="V120" s="493"/>
      <c r="W120" s="493"/>
      <c r="X120" s="493"/>
      <c r="Y120" s="493"/>
      <c r="Z120" s="493"/>
      <c r="AA120" s="493"/>
      <c r="AB120" s="493"/>
      <c r="AC120" s="493"/>
      <c r="AD120" s="493"/>
      <c r="AE120" s="493"/>
      <c r="AF120" s="493"/>
      <c r="AG120" s="493"/>
      <c r="AH120" s="493"/>
      <c r="AI120" s="493"/>
      <c r="AJ120" s="493"/>
      <c r="AK120" s="493"/>
      <c r="AL120" s="493"/>
      <c r="AM120" s="493"/>
      <c r="AN120" s="493"/>
      <c r="AO120" s="493"/>
      <c r="AP120" s="493"/>
    </row>
  </sheetData>
  <sheetProtection formatCells="0" formatColumns="0" formatRows="0" insertColumns="0" insertRows="0" insertHyperlinks="0" deleteColumns="0" deleteRows="0" sort="0" autoFilter="0" pivotTables="0"/>
  <mergeCells count="635">
    <mergeCell ref="B21:E21"/>
    <mergeCell ref="F21:AI21"/>
    <mergeCell ref="I22:J22"/>
    <mergeCell ref="B22:E22"/>
    <mergeCell ref="X22:AC22"/>
    <mergeCell ref="K22:M22"/>
    <mergeCell ref="T22:W22"/>
    <mergeCell ref="N22:S22"/>
    <mergeCell ref="F22:H22"/>
    <mergeCell ref="I23:J23"/>
    <mergeCell ref="K23:M23"/>
    <mergeCell ref="F23:H23"/>
    <mergeCell ref="N23:S23"/>
    <mergeCell ref="T23:W23"/>
    <mergeCell ref="X23:AC23"/>
    <mergeCell ref="B23:E23"/>
    <mergeCell ref="X25:AC25"/>
    <mergeCell ref="B25:E25"/>
    <mergeCell ref="F25:H25"/>
    <mergeCell ref="T25:W25"/>
    <mergeCell ref="K25:M25"/>
    <mergeCell ref="I25:J25"/>
    <mergeCell ref="N25:S25"/>
    <mergeCell ref="G1:AV1"/>
    <mergeCell ref="AI3:AR4"/>
    <mergeCell ref="L3:Q4"/>
    <mergeCell ref="U3:AB4"/>
    <mergeCell ref="AE3:AG4"/>
    <mergeCell ref="B6:G7"/>
    <mergeCell ref="H6:BB7"/>
    <mergeCell ref="H9:BA9"/>
    <mergeCell ref="B9:G9"/>
    <mergeCell ref="B11:I12"/>
    <mergeCell ref="AX11:BH12"/>
    <mergeCell ref="Y12:AM13"/>
    <mergeCell ref="AN12:AU13"/>
    <mergeCell ref="O12:X13"/>
    <mergeCell ref="J12:N12"/>
    <mergeCell ref="J15:BH15"/>
    <mergeCell ref="B16:Q17"/>
    <mergeCell ref="R17:AZ17"/>
    <mergeCell ref="R18:AZ18"/>
    <mergeCell ref="F20:BH20"/>
    <mergeCell ref="B20:E20"/>
    <mergeCell ref="B37:E37"/>
    <mergeCell ref="B27:E27"/>
    <mergeCell ref="B35:E35"/>
    <mergeCell ref="B41:E41"/>
    <mergeCell ref="B29:E29"/>
    <mergeCell ref="B39:E39"/>
    <mergeCell ref="B33:E33"/>
    <mergeCell ref="B31:E31"/>
    <mergeCell ref="F35:H35"/>
    <mergeCell ref="F37:H37"/>
    <mergeCell ref="F39:H39"/>
    <mergeCell ref="F33:H33"/>
    <mergeCell ref="F31:H31"/>
    <mergeCell ref="F29:H29"/>
    <mergeCell ref="F41:H41"/>
    <mergeCell ref="F27:H27"/>
    <mergeCell ref="I37:J37"/>
    <mergeCell ref="I31:J31"/>
    <mergeCell ref="I39:J39"/>
    <mergeCell ref="I41:J41"/>
    <mergeCell ref="I33:J33"/>
    <mergeCell ref="B53:E53"/>
    <mergeCell ref="F53:H53"/>
    <mergeCell ref="I53:J53"/>
    <mergeCell ref="I29:J29"/>
    <mergeCell ref="I35:J35"/>
    <mergeCell ref="I27:J27"/>
    <mergeCell ref="F43:H43"/>
    <mergeCell ref="I43:J43"/>
    <mergeCell ref="B43:E43"/>
    <mergeCell ref="F45:H45"/>
    <mergeCell ref="B45:E45"/>
    <mergeCell ref="F47:H47"/>
    <mergeCell ref="B47:E47"/>
    <mergeCell ref="F61:H61"/>
    <mergeCell ref="I61:J61"/>
    <mergeCell ref="B61:E61"/>
    <mergeCell ref="F63:H63"/>
    <mergeCell ref="I63:J63"/>
    <mergeCell ref="B63:E63"/>
    <mergeCell ref="I47:J47"/>
    <mergeCell ref="I45:J45"/>
    <mergeCell ref="K41:M41"/>
    <mergeCell ref="B55:E55"/>
    <mergeCell ref="I55:J55"/>
    <mergeCell ref="F55:H55"/>
    <mergeCell ref="I57:J57"/>
    <mergeCell ref="F57:H57"/>
    <mergeCell ref="B57:E57"/>
    <mergeCell ref="F59:H59"/>
    <mergeCell ref="I59:J59"/>
    <mergeCell ref="B59:E59"/>
    <mergeCell ref="F49:H49"/>
    <mergeCell ref="B49:E49"/>
    <mergeCell ref="I49:J49"/>
    <mergeCell ref="B51:E51"/>
    <mergeCell ref="I51:J51"/>
    <mergeCell ref="F51:H51"/>
    <mergeCell ref="K27:M27"/>
    <mergeCell ref="K35:M35"/>
    <mergeCell ref="K31:M31"/>
    <mergeCell ref="K29:M29"/>
    <mergeCell ref="K33:M33"/>
    <mergeCell ref="K43:M43"/>
    <mergeCell ref="N39:S39"/>
    <mergeCell ref="N43:S43"/>
    <mergeCell ref="N27:S27"/>
    <mergeCell ref="N41:S41"/>
    <mergeCell ref="N35:S35"/>
    <mergeCell ref="N31:S31"/>
    <mergeCell ref="N29:S29"/>
    <mergeCell ref="N33:S33"/>
    <mergeCell ref="N37:S37"/>
    <mergeCell ref="T41:W41"/>
    <mergeCell ref="T37:W37"/>
    <mergeCell ref="T39:W39"/>
    <mergeCell ref="T43:W43"/>
    <mergeCell ref="X41:AC41"/>
    <mergeCell ref="X43:AC43"/>
    <mergeCell ref="X39:AC39"/>
    <mergeCell ref="X37:AC37"/>
    <mergeCell ref="K37:M37"/>
    <mergeCell ref="K39:M39"/>
    <mergeCell ref="T27:W27"/>
    <mergeCell ref="T35:W35"/>
    <mergeCell ref="T29:W29"/>
    <mergeCell ref="T31:W31"/>
    <mergeCell ref="X31:AC31"/>
    <mergeCell ref="X35:AC35"/>
    <mergeCell ref="X29:AC29"/>
    <mergeCell ref="X33:AC33"/>
    <mergeCell ref="X27:AC27"/>
    <mergeCell ref="T33:W33"/>
    <mergeCell ref="B65:E65"/>
    <mergeCell ref="F65:H65"/>
    <mergeCell ref="I65:J65"/>
    <mergeCell ref="I67:J67"/>
    <mergeCell ref="F67:H67"/>
    <mergeCell ref="B67:E67"/>
    <mergeCell ref="B69:E69"/>
    <mergeCell ref="I69:J69"/>
    <mergeCell ref="F69:H69"/>
    <mergeCell ref="F71:H71"/>
    <mergeCell ref="I71:J71"/>
    <mergeCell ref="B71:E71"/>
    <mergeCell ref="I73:J73"/>
    <mergeCell ref="B73:E73"/>
    <mergeCell ref="F73:H73"/>
    <mergeCell ref="B75:E75"/>
    <mergeCell ref="F75:H75"/>
    <mergeCell ref="I75:J75"/>
    <mergeCell ref="B77:E77"/>
    <mergeCell ref="F77:H77"/>
    <mergeCell ref="I77:J77"/>
    <mergeCell ref="B79:E79"/>
    <mergeCell ref="F79:H79"/>
    <mergeCell ref="I79:J79"/>
    <mergeCell ref="I81:J81"/>
    <mergeCell ref="F81:H81"/>
    <mergeCell ref="B81:E81"/>
    <mergeCell ref="I83:J83"/>
    <mergeCell ref="F83:H83"/>
    <mergeCell ref="B83:E83"/>
    <mergeCell ref="AD43:AI43"/>
    <mergeCell ref="AD25:AI25"/>
    <mergeCell ref="AD23:AI23"/>
    <mergeCell ref="AD22:AI22"/>
    <mergeCell ref="AD39:AI39"/>
    <mergeCell ref="AD37:AI37"/>
    <mergeCell ref="AD27:AI27"/>
    <mergeCell ref="AD41:AI41"/>
    <mergeCell ref="AD31:AI31"/>
    <mergeCell ref="AD33:AI33"/>
    <mergeCell ref="AD29:AI29"/>
    <mergeCell ref="AD35:AI35"/>
    <mergeCell ref="N47:S47"/>
    <mergeCell ref="T45:W45"/>
    <mergeCell ref="X45:AC45"/>
    <mergeCell ref="T47:W47"/>
    <mergeCell ref="X47:AC47"/>
    <mergeCell ref="N69:S69"/>
    <mergeCell ref="AD69:AI69"/>
    <mergeCell ref="X69:AC69"/>
    <mergeCell ref="X71:AC71"/>
    <mergeCell ref="AJ22:AO22"/>
    <mergeCell ref="AJ29:AO29"/>
    <mergeCell ref="AJ37:AO37"/>
    <mergeCell ref="AJ39:AO39"/>
    <mergeCell ref="AJ43:AO43"/>
    <mergeCell ref="AJ23:AO23"/>
    <mergeCell ref="AJ27:AO27"/>
    <mergeCell ref="AJ21:AX21"/>
    <mergeCell ref="AJ25:AO25"/>
    <mergeCell ref="AJ31:AO31"/>
    <mergeCell ref="AP37:AS37"/>
    <mergeCell ref="AP29:AS29"/>
    <mergeCell ref="AP27:AS27"/>
    <mergeCell ref="AP31:AS31"/>
    <mergeCell ref="AP25:AS25"/>
    <mergeCell ref="AP39:AS39"/>
    <mergeCell ref="AP23:AS23"/>
    <mergeCell ref="AP22:AS22"/>
    <mergeCell ref="AP43:AS43"/>
    <mergeCell ref="AJ41:AO41"/>
    <mergeCell ref="AP41:AS41"/>
    <mergeCell ref="AJ33:AO33"/>
    <mergeCell ref="AJ35:AO35"/>
    <mergeCell ref="AP33:AS33"/>
    <mergeCell ref="AP35:AS35"/>
    <mergeCell ref="K53:M53"/>
    <mergeCell ref="K49:M49"/>
    <mergeCell ref="K51:M51"/>
    <mergeCell ref="K55:M55"/>
    <mergeCell ref="K57:M57"/>
    <mergeCell ref="N49:S49"/>
    <mergeCell ref="N51:S51"/>
    <mergeCell ref="N53:S53"/>
    <mergeCell ref="N55:S55"/>
    <mergeCell ref="N57:S57"/>
    <mergeCell ref="T51:W51"/>
    <mergeCell ref="T57:W57"/>
    <mergeCell ref="T55:W55"/>
    <mergeCell ref="T49:W49"/>
    <mergeCell ref="T53:W53"/>
    <mergeCell ref="X51:AC51"/>
    <mergeCell ref="X55:AC55"/>
    <mergeCell ref="X49:AC49"/>
    <mergeCell ref="X57:AC57"/>
    <mergeCell ref="X53:AC53"/>
    <mergeCell ref="K47:M47"/>
    <mergeCell ref="K45:M45"/>
    <mergeCell ref="N45:S45"/>
    <mergeCell ref="AT25:AX25"/>
    <mergeCell ref="AT27:AX27"/>
    <mergeCell ref="AT23:AX23"/>
    <mergeCell ref="AT29:AX29"/>
    <mergeCell ref="AT22:AX22"/>
    <mergeCell ref="AT31:AX31"/>
    <mergeCell ref="AT43:AX43"/>
    <mergeCell ref="AT39:AX39"/>
    <mergeCell ref="AT37:AX37"/>
    <mergeCell ref="AT41:AX41"/>
    <mergeCell ref="AT33:AX33"/>
    <mergeCell ref="AT35:AX35"/>
    <mergeCell ref="AY39:BC39"/>
    <mergeCell ref="AY43:BC43"/>
    <mergeCell ref="AY21:BH21"/>
    <mergeCell ref="AY29:BC29"/>
    <mergeCell ref="AY27:BC27"/>
    <mergeCell ref="AY25:BC25"/>
    <mergeCell ref="AY23:BC23"/>
    <mergeCell ref="AY22:BC22"/>
    <mergeCell ref="AY31:BC31"/>
    <mergeCell ref="BD31:BH31"/>
    <mergeCell ref="BD29:BH29"/>
    <mergeCell ref="BD25:BH25"/>
    <mergeCell ref="BD23:BH23"/>
    <mergeCell ref="BD43:BH43"/>
    <mergeCell ref="BD22:BH22"/>
    <mergeCell ref="BD27:BH27"/>
    <mergeCell ref="AY37:BC37"/>
    <mergeCell ref="BD39:BH39"/>
    <mergeCell ref="BD37:BH37"/>
    <mergeCell ref="AY41:BC41"/>
    <mergeCell ref="BD41:BH41"/>
    <mergeCell ref="AY35:BC35"/>
    <mergeCell ref="AY33:BC33"/>
    <mergeCell ref="BD33:BH33"/>
    <mergeCell ref="BD35:BH35"/>
    <mergeCell ref="B96:D96"/>
    <mergeCell ref="B88:D88"/>
    <mergeCell ref="B95:D95"/>
    <mergeCell ref="B91:D91"/>
    <mergeCell ref="B97:D97"/>
    <mergeCell ref="B90:D90"/>
    <mergeCell ref="B89:D89"/>
    <mergeCell ref="E95:I95"/>
    <mergeCell ref="E91:I91"/>
    <mergeCell ref="E96:I96"/>
    <mergeCell ref="E89:I89"/>
    <mergeCell ref="E90:I90"/>
    <mergeCell ref="E97:I97"/>
    <mergeCell ref="E88:I88"/>
    <mergeCell ref="J90:L90"/>
    <mergeCell ref="J91:L91"/>
    <mergeCell ref="J88:L88"/>
    <mergeCell ref="J89:L89"/>
    <mergeCell ref="J95:L95"/>
    <mergeCell ref="J96:L96"/>
    <mergeCell ref="J97:L97"/>
    <mergeCell ref="B87:V87"/>
    <mergeCell ref="M88:Q88"/>
    <mergeCell ref="R88:V88"/>
    <mergeCell ref="M89:Q89"/>
    <mergeCell ref="R89:V89"/>
    <mergeCell ref="M90:Q90"/>
    <mergeCell ref="R90:V90"/>
    <mergeCell ref="M91:Q91"/>
    <mergeCell ref="R91:V91"/>
    <mergeCell ref="B94:V94"/>
    <mergeCell ref="M95:Q95"/>
    <mergeCell ref="R95:V95"/>
    <mergeCell ref="M96:Q96"/>
    <mergeCell ref="R96:V96"/>
    <mergeCell ref="X59:AC59"/>
    <mergeCell ref="AD59:AI59"/>
    <mergeCell ref="K59:M59"/>
    <mergeCell ref="T59:W59"/>
    <mergeCell ref="N59:S59"/>
    <mergeCell ref="N61:S61"/>
    <mergeCell ref="K61:M61"/>
    <mergeCell ref="T61:W61"/>
    <mergeCell ref="X61:AC61"/>
    <mergeCell ref="AD61:AI61"/>
    <mergeCell ref="AD63:AI63"/>
    <mergeCell ref="K63:M63"/>
    <mergeCell ref="N63:S63"/>
    <mergeCell ref="AD65:AI65"/>
    <mergeCell ref="K65:M65"/>
    <mergeCell ref="AD67:AI67"/>
    <mergeCell ref="X67:AC67"/>
    <mergeCell ref="K67:M67"/>
    <mergeCell ref="T67:W67"/>
    <mergeCell ref="N67:S67"/>
    <mergeCell ref="K69:M69"/>
    <mergeCell ref="T69:W69"/>
    <mergeCell ref="T71:W71"/>
    <mergeCell ref="N71:S71"/>
    <mergeCell ref="AD71:AI71"/>
    <mergeCell ref="K71:M71"/>
    <mergeCell ref="T63:W63"/>
    <mergeCell ref="X63:AC63"/>
    <mergeCell ref="N65:S65"/>
    <mergeCell ref="T65:W65"/>
    <mergeCell ref="X65:AC65"/>
    <mergeCell ref="AJ53:AO53"/>
    <mergeCell ref="AY53:BC53"/>
    <mergeCell ref="AT53:AX53"/>
    <mergeCell ref="BD53:BH53"/>
    <mergeCell ref="AP53:AS53"/>
    <mergeCell ref="AY45:BC45"/>
    <mergeCell ref="BD45:BH45"/>
    <mergeCell ref="AD45:AI45"/>
    <mergeCell ref="AJ45:AO45"/>
    <mergeCell ref="AY47:BC47"/>
    <mergeCell ref="BD47:BH47"/>
    <mergeCell ref="AD49:AI49"/>
    <mergeCell ref="AP49:AS49"/>
    <mergeCell ref="AT49:AX49"/>
    <mergeCell ref="BD49:BH49"/>
    <mergeCell ref="AJ49:AO49"/>
    <mergeCell ref="AY49:BC49"/>
    <mergeCell ref="AY55:BC55"/>
    <mergeCell ref="BD55:BH55"/>
    <mergeCell ref="AT55:AX55"/>
    <mergeCell ref="AD55:AI55"/>
    <mergeCell ref="AP55:AS55"/>
    <mergeCell ref="AJ55:AO55"/>
    <mergeCell ref="AD57:AI57"/>
    <mergeCell ref="AP45:AS45"/>
    <mergeCell ref="AT45:AX45"/>
    <mergeCell ref="AD47:AI47"/>
    <mergeCell ref="AJ47:AO47"/>
    <mergeCell ref="AP47:AS47"/>
    <mergeCell ref="AT47:AX47"/>
    <mergeCell ref="AP57:AS57"/>
    <mergeCell ref="BD57:BH57"/>
    <mergeCell ref="AT57:AX57"/>
    <mergeCell ref="AY57:BC57"/>
    <mergeCell ref="AJ51:AO51"/>
    <mergeCell ref="AP51:AS51"/>
    <mergeCell ref="BD51:BH51"/>
    <mergeCell ref="AT51:AX51"/>
    <mergeCell ref="AD51:AI51"/>
    <mergeCell ref="AY51:BC51"/>
    <mergeCell ref="AD53:AI53"/>
    <mergeCell ref="AD73:AI73"/>
    <mergeCell ref="X73:AC73"/>
    <mergeCell ref="K73:M73"/>
    <mergeCell ref="N73:S73"/>
    <mergeCell ref="T73:W73"/>
    <mergeCell ref="K75:M75"/>
    <mergeCell ref="T75:W75"/>
    <mergeCell ref="AD75:AI75"/>
    <mergeCell ref="X75:AC75"/>
    <mergeCell ref="N75:S75"/>
    <mergeCell ref="X83:AC83"/>
    <mergeCell ref="T77:W77"/>
    <mergeCell ref="K77:M77"/>
    <mergeCell ref="N77:S77"/>
    <mergeCell ref="AD77:AI77"/>
    <mergeCell ref="X77:AC77"/>
    <mergeCell ref="N79:S79"/>
    <mergeCell ref="X79:AC79"/>
    <mergeCell ref="T79:W79"/>
    <mergeCell ref="K79:M79"/>
    <mergeCell ref="AD79:AI79"/>
    <mergeCell ref="C85:AJ85"/>
    <mergeCell ref="AJ57:AO57"/>
    <mergeCell ref="AJ75:AO75"/>
    <mergeCell ref="AJ69:AO69"/>
    <mergeCell ref="AJ79:AO79"/>
    <mergeCell ref="AJ81:AO81"/>
    <mergeCell ref="AJ67:AO67"/>
    <mergeCell ref="AJ71:AO71"/>
    <mergeCell ref="AJ73:AO73"/>
    <mergeCell ref="AJ65:AO65"/>
    <mergeCell ref="AJ63:AO63"/>
    <mergeCell ref="AJ61:AO61"/>
    <mergeCell ref="AJ59:AO59"/>
    <mergeCell ref="AJ83:AO83"/>
    <mergeCell ref="AJ77:AO77"/>
    <mergeCell ref="X81:AC81"/>
    <mergeCell ref="AD81:AI81"/>
    <mergeCell ref="N81:S81"/>
    <mergeCell ref="K81:M81"/>
    <mergeCell ref="T81:W81"/>
    <mergeCell ref="N83:S83"/>
    <mergeCell ref="AD83:AI83"/>
    <mergeCell ref="K83:M83"/>
    <mergeCell ref="T83:W83"/>
    <mergeCell ref="AP83:AS83"/>
    <mergeCell ref="AP81:AS81"/>
    <mergeCell ref="AP71:AS71"/>
    <mergeCell ref="AP69:AS69"/>
    <mergeCell ref="AP75:AS75"/>
    <mergeCell ref="AP67:AS67"/>
    <mergeCell ref="AP77:AS77"/>
    <mergeCell ref="AP79:AS79"/>
    <mergeCell ref="AP73:AS73"/>
    <mergeCell ref="AP59:AS59"/>
    <mergeCell ref="AP61:AS61"/>
    <mergeCell ref="AP63:AS63"/>
    <mergeCell ref="AP65:AS65"/>
    <mergeCell ref="AT75:AX75"/>
    <mergeCell ref="AT79:AX79"/>
    <mergeCell ref="AT77:AX77"/>
    <mergeCell ref="AT81:AX81"/>
    <mergeCell ref="AT71:AX71"/>
    <mergeCell ref="AT69:AX69"/>
    <mergeCell ref="AT65:AX65"/>
    <mergeCell ref="AT83:AX83"/>
    <mergeCell ref="AT67:AX67"/>
    <mergeCell ref="AT73:AX73"/>
    <mergeCell ref="AY83:BC83"/>
    <mergeCell ref="AY79:BC79"/>
    <mergeCell ref="AY81:BC81"/>
    <mergeCell ref="AY75:BC75"/>
    <mergeCell ref="AY77:BC77"/>
    <mergeCell ref="AY73:BC73"/>
    <mergeCell ref="AY71:BC71"/>
    <mergeCell ref="AY69:BC69"/>
    <mergeCell ref="AY67:BC67"/>
    <mergeCell ref="AZ87:BH87"/>
    <mergeCell ref="BD77:BH77"/>
    <mergeCell ref="BD75:BH75"/>
    <mergeCell ref="BD73:BH73"/>
    <mergeCell ref="BD71:BH71"/>
    <mergeCell ref="BD81:BH81"/>
    <mergeCell ref="BD83:BH83"/>
    <mergeCell ref="BD69:BH69"/>
    <mergeCell ref="BD67:BH67"/>
    <mergeCell ref="BD79:BH79"/>
    <mergeCell ref="AY59:BC59"/>
    <mergeCell ref="BD59:BH59"/>
    <mergeCell ref="AT59:AX59"/>
    <mergeCell ref="AY61:BC61"/>
    <mergeCell ref="AT61:AX61"/>
    <mergeCell ref="BD61:BH61"/>
    <mergeCell ref="AT63:AX63"/>
    <mergeCell ref="BD63:BH63"/>
    <mergeCell ref="AY63:BC63"/>
    <mergeCell ref="BD65:BH65"/>
    <mergeCell ref="AY65:BC65"/>
    <mergeCell ref="M97:Q97"/>
    <mergeCell ref="M98:Q98"/>
    <mergeCell ref="R98:V98"/>
    <mergeCell ref="R97:V97"/>
    <mergeCell ref="W98:AA98"/>
    <mergeCell ref="W88:AA88"/>
    <mergeCell ref="W97:AA97"/>
    <mergeCell ref="W89:AA89"/>
    <mergeCell ref="W94:AY94"/>
    <mergeCell ref="W91:AA91"/>
    <mergeCell ref="W90:AA90"/>
    <mergeCell ref="AB98:AL98"/>
    <mergeCell ref="AB97:AL97"/>
    <mergeCell ref="AB96:AL96"/>
    <mergeCell ref="AB95:AL95"/>
    <mergeCell ref="AB90:AL90"/>
    <mergeCell ref="AB91:AL91"/>
    <mergeCell ref="AB88:AL88"/>
    <mergeCell ref="AB89:AL89"/>
    <mergeCell ref="AM88:AN88"/>
    <mergeCell ref="AM96:AN96"/>
    <mergeCell ref="AM90:AN90"/>
    <mergeCell ref="AM97:AN97"/>
    <mergeCell ref="AO97:AT97"/>
    <mergeCell ref="AO98:AT98"/>
    <mergeCell ref="AU98:AY98"/>
    <mergeCell ref="AM98:AN98"/>
    <mergeCell ref="W87:AY87"/>
    <mergeCell ref="W95:AA95"/>
    <mergeCell ref="W96:AA96"/>
    <mergeCell ref="B86:BH86"/>
    <mergeCell ref="B93:BH93"/>
    <mergeCell ref="B98:D98"/>
    <mergeCell ref="E98:I98"/>
    <mergeCell ref="J98:L98"/>
    <mergeCell ref="BG98:BH98"/>
    <mergeCell ref="AZ98:BF98"/>
    <mergeCell ref="AM91:AN91"/>
    <mergeCell ref="AM89:AN89"/>
    <mergeCell ref="AM95:AN95"/>
    <mergeCell ref="AO90:AT90"/>
    <mergeCell ref="AO91:AT91"/>
    <mergeCell ref="AO88:AT88"/>
    <mergeCell ref="AO89:AT89"/>
    <mergeCell ref="AO96:AT96"/>
    <mergeCell ref="AO95:AT95"/>
    <mergeCell ref="AL109:AQ109"/>
    <mergeCell ref="A109:R109"/>
    <mergeCell ref="V109:Z109"/>
    <mergeCell ref="A110:R111"/>
    <mergeCell ref="V110:Z112"/>
    <mergeCell ref="AL111:AQ113"/>
    <mergeCell ref="A112:R113"/>
    <mergeCell ref="V113:Z114"/>
    <mergeCell ref="A114:R116"/>
    <mergeCell ref="AL114:AQ115"/>
    <mergeCell ref="V115:Z116"/>
    <mergeCell ref="AL110:AN110"/>
    <mergeCell ref="AL117:AQ117"/>
    <mergeCell ref="V117:Z117"/>
    <mergeCell ref="A117:R117"/>
    <mergeCell ref="U119:AQ119"/>
    <mergeCell ref="B119:P119"/>
    <mergeCell ref="U120:AP120"/>
    <mergeCell ref="B120:P120"/>
    <mergeCell ref="AU88:AY88"/>
    <mergeCell ref="AU89:AY89"/>
    <mergeCell ref="AU96:AY96"/>
    <mergeCell ref="AU91:AY91"/>
    <mergeCell ref="AU95:AY95"/>
    <mergeCell ref="AU90:AY90"/>
    <mergeCell ref="AU97:AY97"/>
    <mergeCell ref="B100:BH100"/>
    <mergeCell ref="W101:AY101"/>
    <mergeCell ref="B101:V101"/>
    <mergeCell ref="AB102:AL102"/>
    <mergeCell ref="E102:I102"/>
    <mergeCell ref="R102:V102"/>
    <mergeCell ref="M102:Q102"/>
    <mergeCell ref="B102:D102"/>
    <mergeCell ref="W102:AA102"/>
    <mergeCell ref="J102:L102"/>
    <mergeCell ref="AZ94:BH94"/>
    <mergeCell ref="AZ88:BF88"/>
    <mergeCell ref="AZ90:BF90"/>
    <mergeCell ref="AZ97:BF97"/>
    <mergeCell ref="AZ95:BF95"/>
    <mergeCell ref="AZ91:BF91"/>
    <mergeCell ref="AZ96:BF96"/>
    <mergeCell ref="AZ89:BF89"/>
    <mergeCell ref="BG96:BH96"/>
    <mergeCell ref="BG89:BH89"/>
    <mergeCell ref="BG90:BH90"/>
    <mergeCell ref="BG95:BH95"/>
    <mergeCell ref="BG91:BH91"/>
    <mergeCell ref="BG88:BH88"/>
    <mergeCell ref="BG97:BH97"/>
    <mergeCell ref="AZ105:BF105"/>
    <mergeCell ref="E105:I105"/>
    <mergeCell ref="M105:Q105"/>
    <mergeCell ref="AB105:AL105"/>
    <mergeCell ref="R105:V105"/>
    <mergeCell ref="B105:D105"/>
    <mergeCell ref="J105:L105"/>
    <mergeCell ref="AM105:AN105"/>
    <mergeCell ref="AM103:AN103"/>
    <mergeCell ref="AM104:AN104"/>
    <mergeCell ref="B103:D103"/>
    <mergeCell ref="J103:L103"/>
    <mergeCell ref="E103:I103"/>
    <mergeCell ref="M103:Q103"/>
    <mergeCell ref="W103:AA103"/>
    <mergeCell ref="AB103:AL103"/>
    <mergeCell ref="R103:V103"/>
    <mergeCell ref="B104:D104"/>
    <mergeCell ref="E104:I104"/>
    <mergeCell ref="W104:AA104"/>
    <mergeCell ref="AB104:AL104"/>
    <mergeCell ref="M104:Q104"/>
    <mergeCell ref="R104:V104"/>
    <mergeCell ref="J104:L104"/>
    <mergeCell ref="AM102:AN102"/>
    <mergeCell ref="AO102:AT102"/>
    <mergeCell ref="W105:AA105"/>
    <mergeCell ref="A107:O108"/>
    <mergeCell ref="AG107:AT107"/>
    <mergeCell ref="U107:AE107"/>
    <mergeCell ref="T108:AA108"/>
    <mergeCell ref="AK108:AP108"/>
    <mergeCell ref="AZ101:BH101"/>
    <mergeCell ref="BG103:BH103"/>
    <mergeCell ref="BG104:BH104"/>
    <mergeCell ref="BG102:BH102"/>
    <mergeCell ref="BG105:BH105"/>
    <mergeCell ref="AO103:AT103"/>
    <mergeCell ref="AO104:AT104"/>
    <mergeCell ref="AO105:AT105"/>
    <mergeCell ref="AU102:AY102"/>
    <mergeCell ref="AU103:AY103"/>
    <mergeCell ref="AU104:AY104"/>
    <mergeCell ref="AU107:BH107"/>
    <mergeCell ref="AU105:AY105"/>
    <mergeCell ref="AZ103:BF103"/>
    <mergeCell ref="AZ104:BF104"/>
    <mergeCell ref="AZ102:BF102"/>
    <mergeCell ref="BF114:BH115"/>
    <mergeCell ref="BF116:BH117"/>
    <mergeCell ref="AY111:BE113"/>
    <mergeCell ref="AY109:BE109"/>
    <mergeCell ref="AU108:BA108"/>
    <mergeCell ref="BG108:BH108"/>
    <mergeCell ref="BF109:BH109"/>
    <mergeCell ref="AU110:AZ110"/>
    <mergeCell ref="BC110:BH110"/>
    <mergeCell ref="BF113:BH113"/>
    <mergeCell ref="AY117:BE117"/>
    <mergeCell ref="AY114:BE115"/>
  </mergeCells>
  <pageMargins left="0.74803149606299213" right="0.43307086614173229" top="0.31496062992125984" bottom="0.27559055118110237" header="0.31496062992125984" footer="0.31496062992125984"/>
  <pageSetup paperSize="9" scale="88" fitToHeight="2" orientation="landscape" errors="blank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37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  <c r="AQ6" s="493"/>
      <c r="AR6" s="493"/>
      <c r="AS6" s="493"/>
    </row>
    <row r="7" spans="2:49" ht="2.25" customHeight="1"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256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257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256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258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242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259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85.976226806640625</v>
      </c>
      <c r="F24" s="553"/>
      <c r="G24" s="553"/>
      <c r="H24" s="553"/>
      <c r="I24" s="553">
        <v>58.679965972900391</v>
      </c>
      <c r="J24" s="553"/>
      <c r="K24" s="508">
        <v>194.84353637695312</v>
      </c>
      <c r="L24" s="508"/>
      <c r="M24" s="508"/>
      <c r="N24" s="508">
        <v>196.193115234375</v>
      </c>
      <c r="O24" s="508"/>
      <c r="P24" s="508"/>
      <c r="Q24" s="508"/>
      <c r="R24" s="508"/>
      <c r="S24" s="508"/>
      <c r="T24" s="3">
        <v>-1.349578857421875</v>
      </c>
      <c r="U24" s="508">
        <v>5.2533502578735352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12.10099983215332</v>
      </c>
      <c r="AF24" s="551"/>
      <c r="AG24" s="551"/>
      <c r="AH24" s="551">
        <v>12.10099983215332</v>
      </c>
      <c r="AI24" s="551"/>
      <c r="AJ24" s="551"/>
      <c r="AK24" s="5">
        <v>0.70318910024642944</v>
      </c>
      <c r="AL24" s="508">
        <v>24</v>
      </c>
      <c r="AM24" s="508"/>
      <c r="AN24" s="508"/>
      <c r="AO24" s="508"/>
      <c r="AP24" s="551">
        <v>37.25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78.516654968261719</v>
      </c>
      <c r="F25" s="553"/>
      <c r="G25" s="553"/>
      <c r="H25" s="553"/>
      <c r="I25" s="553">
        <v>54.834911346435547</v>
      </c>
      <c r="J25" s="553"/>
      <c r="K25" s="508">
        <v>195.13522338867187</v>
      </c>
      <c r="L25" s="508"/>
      <c r="M25" s="508"/>
      <c r="N25" s="508">
        <v>196.27655029296875</v>
      </c>
      <c r="O25" s="508"/>
      <c r="P25" s="508"/>
      <c r="Q25" s="508"/>
      <c r="R25" s="508"/>
      <c r="S25" s="508"/>
      <c r="T25" s="3">
        <v>-1.141326904296875</v>
      </c>
      <c r="U25" s="508">
        <v>4.5699005126953125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12.289999961853027</v>
      </c>
      <c r="AF25" s="551"/>
      <c r="AG25" s="551"/>
      <c r="AH25" s="551">
        <v>12.289999961853027</v>
      </c>
      <c r="AI25" s="551"/>
      <c r="AJ25" s="551"/>
      <c r="AK25" s="5">
        <v>0.7141718977832795</v>
      </c>
      <c r="AL25" s="508">
        <v>24</v>
      </c>
      <c r="AM25" s="508"/>
      <c r="AN25" s="508"/>
      <c r="AO25" s="508"/>
      <c r="AP25" s="551">
        <v>35.559501647949219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69.844696044921875</v>
      </c>
      <c r="F26" s="553"/>
      <c r="G26" s="553"/>
      <c r="H26" s="553"/>
      <c r="I26" s="553">
        <v>49.276973724365234</v>
      </c>
      <c r="J26" s="553"/>
      <c r="K26" s="508">
        <v>190.09954833984375</v>
      </c>
      <c r="L26" s="508"/>
      <c r="M26" s="508"/>
      <c r="N26" s="508">
        <v>191.28729248046875</v>
      </c>
      <c r="O26" s="508"/>
      <c r="P26" s="508"/>
      <c r="Q26" s="508"/>
      <c r="R26" s="508"/>
      <c r="S26" s="508"/>
      <c r="T26" s="3">
        <v>-1.187744140625</v>
      </c>
      <c r="U26" s="508">
        <v>3.859288215637207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13.038000106811523</v>
      </c>
      <c r="AF26" s="551"/>
      <c r="AG26" s="551"/>
      <c r="AH26" s="551">
        <v>13.038000106811523</v>
      </c>
      <c r="AI26" s="551"/>
      <c r="AJ26" s="551"/>
      <c r="AK26" s="5">
        <v>0.75763818620681767</v>
      </c>
      <c r="AL26" s="508">
        <v>24</v>
      </c>
      <c r="AM26" s="508"/>
      <c r="AN26" s="508"/>
      <c r="AO26" s="508"/>
      <c r="AP26" s="551">
        <v>35.402999877929688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73.152488708496094</v>
      </c>
      <c r="F27" s="553"/>
      <c r="G27" s="553"/>
      <c r="H27" s="553"/>
      <c r="I27" s="553">
        <v>50.613243103027344</v>
      </c>
      <c r="J27" s="553"/>
      <c r="K27" s="508">
        <v>190.07231140136719</v>
      </c>
      <c r="L27" s="508"/>
      <c r="M27" s="508"/>
      <c r="N27" s="508">
        <v>191.51383972167969</v>
      </c>
      <c r="O27" s="508"/>
      <c r="P27" s="508"/>
      <c r="Q27" s="508"/>
      <c r="R27" s="508"/>
      <c r="S27" s="508"/>
      <c r="T27" s="3">
        <v>-1.4415283203125</v>
      </c>
      <c r="U27" s="508">
        <v>4.2197885513305664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13.934499740600586</v>
      </c>
      <c r="AF27" s="551"/>
      <c r="AG27" s="551"/>
      <c r="AH27" s="551">
        <v>13.934499740600586</v>
      </c>
      <c r="AI27" s="551"/>
      <c r="AJ27" s="551"/>
      <c r="AK27" s="5">
        <v>0.80973377992630002</v>
      </c>
      <c r="AL27" s="508">
        <v>24</v>
      </c>
      <c r="AM27" s="508"/>
      <c r="AN27" s="508"/>
      <c r="AO27" s="508"/>
      <c r="AP27" s="551">
        <v>40.4114990234375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76.988609313964844</v>
      </c>
      <c r="F28" s="553"/>
      <c r="G28" s="553"/>
      <c r="H28" s="553"/>
      <c r="I28" s="553">
        <v>52.53424072265625</v>
      </c>
      <c r="J28" s="553"/>
      <c r="K28" s="508">
        <v>200.74089050292969</v>
      </c>
      <c r="L28" s="508"/>
      <c r="M28" s="508"/>
      <c r="N28" s="508">
        <v>202.39234924316406</v>
      </c>
      <c r="O28" s="508"/>
      <c r="P28" s="508"/>
      <c r="Q28" s="508"/>
      <c r="R28" s="508"/>
      <c r="S28" s="508"/>
      <c r="T28" s="3">
        <v>-1.651458740234375</v>
      </c>
      <c r="U28" s="508">
        <v>4.8334074020385742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16.6875</v>
      </c>
      <c r="AF28" s="551"/>
      <c r="AG28" s="551"/>
      <c r="AH28" s="551">
        <v>16.6875</v>
      </c>
      <c r="AI28" s="551"/>
      <c r="AJ28" s="551"/>
      <c r="AK28" s="5">
        <v>0.96971062500000005</v>
      </c>
      <c r="AL28" s="508">
        <v>24</v>
      </c>
      <c r="AM28" s="508"/>
      <c r="AN28" s="508"/>
      <c r="AO28" s="508"/>
      <c r="AP28" s="551">
        <v>46.373001098632812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77.309783935546875</v>
      </c>
      <c r="F29" s="553"/>
      <c r="G29" s="553"/>
      <c r="H29" s="553"/>
      <c r="I29" s="553">
        <v>53.76544189453125</v>
      </c>
      <c r="J29" s="553"/>
      <c r="K29" s="508">
        <v>196.24929809570312</v>
      </c>
      <c r="L29" s="508"/>
      <c r="M29" s="508"/>
      <c r="N29" s="508">
        <v>197.87445068359375</v>
      </c>
      <c r="O29" s="508"/>
      <c r="P29" s="508"/>
      <c r="Q29" s="508"/>
      <c r="R29" s="508"/>
      <c r="S29" s="508"/>
      <c r="T29" s="3">
        <v>-1.625152587890625</v>
      </c>
      <c r="U29" s="508">
        <v>4.5439515113830566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12.928000450134277</v>
      </c>
      <c r="AF29" s="551"/>
      <c r="AG29" s="551"/>
      <c r="AH29" s="551">
        <v>12.928000450134277</v>
      </c>
      <c r="AI29" s="551"/>
      <c r="AJ29" s="551"/>
      <c r="AK29" s="5">
        <v>0.75124610615730292</v>
      </c>
      <c r="AL29" s="508">
        <v>24</v>
      </c>
      <c r="AM29" s="508"/>
      <c r="AN29" s="508"/>
      <c r="AO29" s="508"/>
      <c r="AP29" s="551">
        <v>36.485000610351563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81.005828857421875</v>
      </c>
      <c r="F30" s="553"/>
      <c r="G30" s="553"/>
      <c r="H30" s="553"/>
      <c r="I30" s="553">
        <v>55.736293792724609</v>
      </c>
      <c r="J30" s="553"/>
      <c r="K30" s="508">
        <v>195.14999389648437</v>
      </c>
      <c r="L30" s="508"/>
      <c r="M30" s="508"/>
      <c r="N30" s="508">
        <v>196.71083068847656</v>
      </c>
      <c r="O30" s="508"/>
      <c r="P30" s="508"/>
      <c r="Q30" s="508"/>
      <c r="R30" s="508"/>
      <c r="S30" s="508"/>
      <c r="T30" s="3">
        <v>-1.5608367919921875</v>
      </c>
      <c r="U30" s="508">
        <v>4.8562917709350586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12.609000205993652</v>
      </c>
      <c r="AF30" s="551"/>
      <c r="AG30" s="551"/>
      <c r="AH30" s="551">
        <v>12.609000205993652</v>
      </c>
      <c r="AI30" s="551"/>
      <c r="AJ30" s="551"/>
      <c r="AK30" s="5">
        <v>0.73270900197029121</v>
      </c>
      <c r="AL30" s="508">
        <v>24</v>
      </c>
      <c r="AM30" s="508"/>
      <c r="AN30" s="508"/>
      <c r="AO30" s="508"/>
      <c r="AP30" s="551">
        <v>36.943000793457031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80.848129272460937</v>
      </c>
      <c r="F31" s="553"/>
      <c r="G31" s="553"/>
      <c r="H31" s="553"/>
      <c r="I31" s="553">
        <v>55.488086700439453</v>
      </c>
      <c r="J31" s="553"/>
      <c r="K31" s="508">
        <v>193.12406921386719</v>
      </c>
      <c r="L31" s="508"/>
      <c r="M31" s="508"/>
      <c r="N31" s="508">
        <v>194.53570556640625</v>
      </c>
      <c r="O31" s="508"/>
      <c r="P31" s="508"/>
      <c r="Q31" s="508"/>
      <c r="R31" s="508"/>
      <c r="S31" s="508"/>
      <c r="T31" s="3">
        <v>-1.4116363525390625</v>
      </c>
      <c r="U31" s="508">
        <v>4.8308815956115723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12.527500152587891</v>
      </c>
      <c r="AF31" s="551"/>
      <c r="AG31" s="551"/>
      <c r="AH31" s="551">
        <v>12.527500152587891</v>
      </c>
      <c r="AI31" s="551"/>
      <c r="AJ31" s="551"/>
      <c r="AK31" s="5">
        <v>0.72797303386688239</v>
      </c>
      <c r="AL31" s="508">
        <v>24</v>
      </c>
      <c r="AM31" s="508"/>
      <c r="AN31" s="508"/>
      <c r="AO31" s="508"/>
      <c r="AP31" s="551">
        <v>36.409500122070313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77.69921875</v>
      </c>
      <c r="F32" s="553"/>
      <c r="G32" s="553"/>
      <c r="H32" s="553"/>
      <c r="I32" s="553">
        <v>54.829898834228516</v>
      </c>
      <c r="J32" s="553"/>
      <c r="K32" s="508">
        <v>204.27227783203125</v>
      </c>
      <c r="L32" s="508"/>
      <c r="M32" s="508"/>
      <c r="N32" s="508">
        <v>205.6417236328125</v>
      </c>
      <c r="O32" s="508"/>
      <c r="P32" s="508"/>
      <c r="Q32" s="508"/>
      <c r="R32" s="508"/>
      <c r="S32" s="508"/>
      <c r="T32" s="3">
        <v>-1.36944580078125</v>
      </c>
      <c r="U32" s="508">
        <v>4.6086187362670898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12.022500038146973</v>
      </c>
      <c r="AF32" s="551"/>
      <c r="AG32" s="551"/>
      <c r="AH32" s="551">
        <v>12.022500038146973</v>
      </c>
      <c r="AI32" s="551"/>
      <c r="AJ32" s="551"/>
      <c r="AK32" s="5">
        <v>0.69862747721672058</v>
      </c>
      <c r="AL32" s="508">
        <v>24</v>
      </c>
      <c r="AM32" s="508"/>
      <c r="AN32" s="508"/>
      <c r="AO32" s="508"/>
      <c r="AP32" s="551">
        <v>34.887001037597656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72.772079467773438</v>
      </c>
      <c r="F33" s="553"/>
      <c r="G33" s="553"/>
      <c r="H33" s="553"/>
      <c r="I33" s="553">
        <v>51.106822967529297</v>
      </c>
      <c r="J33" s="553"/>
      <c r="K33" s="508">
        <v>195.09687805175781</v>
      </c>
      <c r="L33" s="508"/>
      <c r="M33" s="508"/>
      <c r="N33" s="508">
        <v>196.50332641601562</v>
      </c>
      <c r="O33" s="508"/>
      <c r="P33" s="508"/>
      <c r="Q33" s="508"/>
      <c r="R33" s="508"/>
      <c r="S33" s="508"/>
      <c r="T33" s="3">
        <v>-1.4064483642578125</v>
      </c>
      <c r="U33" s="508">
        <v>4.1642537117004395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13.750499725341797</v>
      </c>
      <c r="AF33" s="551"/>
      <c r="AG33" s="551"/>
      <c r="AH33" s="551">
        <v>13.750499725341797</v>
      </c>
      <c r="AI33" s="551"/>
      <c r="AJ33" s="551"/>
      <c r="AK33" s="5">
        <v>0.79904153903961184</v>
      </c>
      <c r="AL33" s="508">
        <v>24</v>
      </c>
      <c r="AM33" s="508"/>
      <c r="AN33" s="508"/>
      <c r="AO33" s="508"/>
      <c r="AP33" s="551">
        <v>39.409000396728516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74.279792785644531</v>
      </c>
      <c r="F34" s="553"/>
      <c r="G34" s="553"/>
      <c r="H34" s="553"/>
      <c r="I34" s="553">
        <v>51.308010101318359</v>
      </c>
      <c r="J34" s="553"/>
      <c r="K34" s="508">
        <v>194.29937744140625</v>
      </c>
      <c r="L34" s="508"/>
      <c r="M34" s="508"/>
      <c r="N34" s="508">
        <v>195.86087036132812</v>
      </c>
      <c r="O34" s="508"/>
      <c r="P34" s="508"/>
      <c r="Q34" s="508"/>
      <c r="R34" s="508"/>
      <c r="S34" s="508"/>
      <c r="T34" s="3">
        <v>-1.561492919921875</v>
      </c>
      <c r="U34" s="508">
        <v>4.3927574157714844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14.972499847412109</v>
      </c>
      <c r="AF34" s="551"/>
      <c r="AG34" s="551"/>
      <c r="AH34" s="551">
        <v>14.972499847412109</v>
      </c>
      <c r="AI34" s="551"/>
      <c r="AJ34" s="551"/>
      <c r="AK34" s="5">
        <v>0.87005196613311775</v>
      </c>
      <c r="AL34" s="508">
        <v>24</v>
      </c>
      <c r="AM34" s="508"/>
      <c r="AN34" s="508"/>
      <c r="AO34" s="508"/>
      <c r="AP34" s="551">
        <v>42.298999786376953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75.27764892578125</v>
      </c>
      <c r="F35" s="553"/>
      <c r="G35" s="553"/>
      <c r="H35" s="553"/>
      <c r="I35" s="553">
        <v>51.299369812011719</v>
      </c>
      <c r="J35" s="553"/>
      <c r="K35" s="508">
        <v>195.6226806640625</v>
      </c>
      <c r="L35" s="508"/>
      <c r="M35" s="508"/>
      <c r="N35" s="508">
        <v>197.25735473632812</v>
      </c>
      <c r="O35" s="508"/>
      <c r="P35" s="508"/>
      <c r="Q35" s="508"/>
      <c r="R35" s="508"/>
      <c r="S35" s="508"/>
      <c r="T35" s="3">
        <v>-1.634674072265625</v>
      </c>
      <c r="U35" s="508">
        <v>4.6167879104614258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17.136999130249023</v>
      </c>
      <c r="AF35" s="551"/>
      <c r="AG35" s="551"/>
      <c r="AH35" s="551">
        <v>17.136999130249023</v>
      </c>
      <c r="AI35" s="551"/>
      <c r="AJ35" s="551"/>
      <c r="AK35" s="5">
        <v>0.99583101945877084</v>
      </c>
      <c r="AL35" s="508">
        <v>24</v>
      </c>
      <c r="AM35" s="508"/>
      <c r="AN35" s="508"/>
      <c r="AO35" s="508"/>
      <c r="AP35" s="551">
        <v>48.560001373291016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91.315757751464844</v>
      </c>
      <c r="F36" s="553"/>
      <c r="G36" s="553"/>
      <c r="H36" s="553"/>
      <c r="I36" s="553">
        <v>61.414756774902344</v>
      </c>
      <c r="J36" s="553"/>
      <c r="K36" s="508">
        <v>194.350341796875</v>
      </c>
      <c r="L36" s="508"/>
      <c r="M36" s="508"/>
      <c r="N36" s="508">
        <v>195.96392822265625</v>
      </c>
      <c r="O36" s="508"/>
      <c r="P36" s="508"/>
      <c r="Q36" s="508"/>
      <c r="R36" s="508"/>
      <c r="S36" s="508"/>
      <c r="T36" s="3">
        <v>-1.61358642578125</v>
      </c>
      <c r="U36" s="508">
        <v>5.7299580574035645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11.728500366210938</v>
      </c>
      <c r="AF36" s="551"/>
      <c r="AG36" s="551"/>
      <c r="AH36" s="551">
        <v>11.728500366210938</v>
      </c>
      <c r="AI36" s="551"/>
      <c r="AJ36" s="551"/>
      <c r="AK36" s="5">
        <v>0.68154315628051765</v>
      </c>
      <c r="AL36" s="508">
        <v>24</v>
      </c>
      <c r="AM36" s="508"/>
      <c r="AN36" s="508"/>
      <c r="AO36" s="508"/>
      <c r="AP36" s="551">
        <v>36.890499114990234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92.08575439453125</v>
      </c>
      <c r="F37" s="553"/>
      <c r="G37" s="553"/>
      <c r="H37" s="553"/>
      <c r="I37" s="553">
        <v>63.237117767333984</v>
      </c>
      <c r="J37" s="553"/>
      <c r="K37" s="508">
        <v>206.55738830566406</v>
      </c>
      <c r="L37" s="508"/>
      <c r="M37" s="508"/>
      <c r="N37" s="508">
        <v>207.90568542480469</v>
      </c>
      <c r="O37" s="508"/>
      <c r="P37" s="508"/>
      <c r="Q37" s="508"/>
      <c r="R37" s="508"/>
      <c r="S37" s="508"/>
      <c r="T37" s="3">
        <v>-1.348297119140625</v>
      </c>
      <c r="U37" s="508">
        <v>5.8932633399963379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11.732000350952148</v>
      </c>
      <c r="AF37" s="551"/>
      <c r="AG37" s="551"/>
      <c r="AH37" s="551">
        <v>11.732000350952148</v>
      </c>
      <c r="AI37" s="551"/>
      <c r="AJ37" s="551"/>
      <c r="AK37" s="5">
        <v>0.68174654039382931</v>
      </c>
      <c r="AL37" s="508">
        <v>24</v>
      </c>
      <c r="AM37" s="508"/>
      <c r="AN37" s="508"/>
      <c r="AO37" s="508"/>
      <c r="AP37" s="551">
        <v>36.254001617431641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94.299522399902344</v>
      </c>
      <c r="F38" s="553"/>
      <c r="G38" s="553"/>
      <c r="H38" s="553"/>
      <c r="I38" s="553">
        <v>63.820362091064453</v>
      </c>
      <c r="J38" s="553"/>
      <c r="K38" s="508">
        <v>198.16159057617187</v>
      </c>
      <c r="L38" s="508"/>
      <c r="M38" s="508"/>
      <c r="N38" s="508">
        <v>199.58267211914062</v>
      </c>
      <c r="O38" s="508"/>
      <c r="P38" s="508"/>
      <c r="Q38" s="508"/>
      <c r="R38" s="508"/>
      <c r="S38" s="508"/>
      <c r="T38" s="3">
        <v>-1.42108154296875</v>
      </c>
      <c r="U38" s="508">
        <v>5.9690585136413574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11.925000190734863</v>
      </c>
      <c r="AF38" s="551"/>
      <c r="AG38" s="551"/>
      <c r="AH38" s="551">
        <v>11.925000190734863</v>
      </c>
      <c r="AI38" s="551"/>
      <c r="AJ38" s="551"/>
      <c r="AK38" s="5">
        <v>0.69296176108360297</v>
      </c>
      <c r="AL38" s="508">
        <v>24</v>
      </c>
      <c r="AM38" s="508"/>
      <c r="AN38" s="508"/>
      <c r="AO38" s="508"/>
      <c r="AP38" s="551">
        <v>36.879501342773437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100.62653350830078</v>
      </c>
      <c r="F39" s="553"/>
      <c r="G39" s="553"/>
      <c r="H39" s="553"/>
      <c r="I39" s="553">
        <v>66.039939880371094</v>
      </c>
      <c r="J39" s="553"/>
      <c r="K39" s="508">
        <v>187.64190673828125</v>
      </c>
      <c r="L39" s="508"/>
      <c r="M39" s="508"/>
      <c r="N39" s="508">
        <v>189.17951965332031</v>
      </c>
      <c r="O39" s="508"/>
      <c r="P39" s="508"/>
      <c r="Q39" s="508"/>
      <c r="R39" s="508"/>
      <c r="S39" s="508"/>
      <c r="T39" s="3">
        <v>-1.5376129150390625</v>
      </c>
      <c r="U39" s="508">
        <v>6.4110736846923828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11.219499588012695</v>
      </c>
      <c r="AF39" s="551"/>
      <c r="AG39" s="551"/>
      <c r="AH39" s="551">
        <v>11.219499588012695</v>
      </c>
      <c r="AI39" s="551"/>
      <c r="AJ39" s="551"/>
      <c r="AK39" s="5">
        <v>0.65196512105941773</v>
      </c>
      <c r="AL39" s="508">
        <v>24</v>
      </c>
      <c r="AM39" s="508"/>
      <c r="AN39" s="508"/>
      <c r="AO39" s="508"/>
      <c r="AP39" s="551">
        <v>37.014499664306641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100.99253082275391</v>
      </c>
      <c r="F40" s="553"/>
      <c r="G40" s="553"/>
      <c r="H40" s="553"/>
      <c r="I40" s="553">
        <v>64.825408935546875</v>
      </c>
      <c r="J40" s="553"/>
      <c r="K40" s="508">
        <v>181.68125915527344</v>
      </c>
      <c r="L40" s="508"/>
      <c r="M40" s="508"/>
      <c r="N40" s="508">
        <v>183.21562194824219</v>
      </c>
      <c r="O40" s="508"/>
      <c r="P40" s="508"/>
      <c r="Q40" s="508"/>
      <c r="R40" s="508"/>
      <c r="S40" s="508"/>
      <c r="T40" s="3">
        <v>-1.53436279296875</v>
      </c>
      <c r="U40" s="508">
        <v>6.4935493469238281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11.329500198364258</v>
      </c>
      <c r="AF40" s="551"/>
      <c r="AG40" s="551"/>
      <c r="AH40" s="551">
        <v>11.329500198364258</v>
      </c>
      <c r="AI40" s="551"/>
      <c r="AJ40" s="551"/>
      <c r="AK40" s="5">
        <v>0.65835725652694699</v>
      </c>
      <c r="AL40" s="508">
        <v>24</v>
      </c>
      <c r="AM40" s="508"/>
      <c r="AN40" s="508"/>
      <c r="AO40" s="508"/>
      <c r="AP40" s="551">
        <v>37.223499298095703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102.42859649658203</v>
      </c>
      <c r="F41" s="553"/>
      <c r="G41" s="553"/>
      <c r="H41" s="553"/>
      <c r="I41" s="553">
        <v>65.070281982421875</v>
      </c>
      <c r="J41" s="553"/>
      <c r="K41" s="508">
        <v>184.02081298828125</v>
      </c>
      <c r="L41" s="508"/>
      <c r="M41" s="508"/>
      <c r="N41" s="508">
        <v>185.66734313964844</v>
      </c>
      <c r="O41" s="508"/>
      <c r="P41" s="508"/>
      <c r="Q41" s="508"/>
      <c r="R41" s="508"/>
      <c r="S41" s="508"/>
      <c r="T41" s="3">
        <v>-1.6465301513671875</v>
      </c>
      <c r="U41" s="508">
        <v>6.7915310859680176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12.338500022888184</v>
      </c>
      <c r="AF41" s="551"/>
      <c r="AG41" s="551"/>
      <c r="AH41" s="551">
        <v>12.338500022888184</v>
      </c>
      <c r="AI41" s="551"/>
      <c r="AJ41" s="551"/>
      <c r="AK41" s="5">
        <v>0.71699023633003234</v>
      </c>
      <c r="AL41" s="508">
        <v>24</v>
      </c>
      <c r="AM41" s="508"/>
      <c r="AN41" s="508"/>
      <c r="AO41" s="508"/>
      <c r="AP41" s="551">
        <v>42.552501678466797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102.76039123535156</v>
      </c>
      <c r="F42" s="553"/>
      <c r="G42" s="553"/>
      <c r="H42" s="553"/>
      <c r="I42" s="553">
        <v>65.025779724121094</v>
      </c>
      <c r="J42" s="553"/>
      <c r="K42" s="508">
        <v>186.80360412597656</v>
      </c>
      <c r="L42" s="508"/>
      <c r="M42" s="508"/>
      <c r="N42" s="508">
        <v>188.51852416992187</v>
      </c>
      <c r="O42" s="508"/>
      <c r="P42" s="508"/>
      <c r="Q42" s="508"/>
      <c r="R42" s="508"/>
      <c r="S42" s="508"/>
      <c r="T42" s="3">
        <v>-1.7149200439453125</v>
      </c>
      <c r="U42" s="508">
        <v>6.9623298645019531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13.369999885559082</v>
      </c>
      <c r="AF42" s="551"/>
      <c r="AG42" s="551"/>
      <c r="AH42" s="551">
        <v>13.369999885559082</v>
      </c>
      <c r="AI42" s="551"/>
      <c r="AJ42" s="551"/>
      <c r="AK42" s="5">
        <v>0.77693069334983833</v>
      </c>
      <c r="AL42" s="508">
        <v>24</v>
      </c>
      <c r="AM42" s="508"/>
      <c r="AN42" s="508"/>
      <c r="AO42" s="508"/>
      <c r="AP42" s="551">
        <v>45.118499755859375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102.16805267333984</v>
      </c>
      <c r="F43" s="553"/>
      <c r="G43" s="553"/>
      <c r="H43" s="553"/>
      <c r="I43" s="553">
        <v>65.488784790039063</v>
      </c>
      <c r="J43" s="553"/>
      <c r="K43" s="508">
        <v>183.76040649414062</v>
      </c>
      <c r="L43" s="508"/>
      <c r="M43" s="508"/>
      <c r="N43" s="508">
        <v>185.43626403808594</v>
      </c>
      <c r="O43" s="508"/>
      <c r="P43" s="508"/>
      <c r="Q43" s="508"/>
      <c r="R43" s="508"/>
      <c r="S43" s="508"/>
      <c r="T43" s="3">
        <v>-1.6758575439453125</v>
      </c>
      <c r="U43" s="508">
        <v>6.6540637016296387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10.834500312805176</v>
      </c>
      <c r="AF43" s="551"/>
      <c r="AG43" s="551"/>
      <c r="AH43" s="551">
        <v>10.834500312805176</v>
      </c>
      <c r="AI43" s="551"/>
      <c r="AJ43" s="551"/>
      <c r="AK43" s="5">
        <v>0.6295928131771088</v>
      </c>
      <c r="AL43" s="508">
        <v>24</v>
      </c>
      <c r="AM43" s="508"/>
      <c r="AN43" s="508"/>
      <c r="AO43" s="508"/>
      <c r="AP43" s="551">
        <v>36.776500701904297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100.61598205566406</v>
      </c>
      <c r="F44" s="553"/>
      <c r="G44" s="553"/>
      <c r="H44" s="553"/>
      <c r="I44" s="553">
        <v>63.870143890380859</v>
      </c>
      <c r="J44" s="553"/>
      <c r="K44" s="508">
        <v>181.71630859375</v>
      </c>
      <c r="L44" s="508"/>
      <c r="M44" s="508"/>
      <c r="N44" s="508">
        <v>183.33828735351562</v>
      </c>
      <c r="O44" s="508"/>
      <c r="P44" s="508"/>
      <c r="Q44" s="508"/>
      <c r="R44" s="508"/>
      <c r="S44" s="508"/>
      <c r="T44" s="3">
        <v>-1.621978759765625</v>
      </c>
      <c r="U44" s="508">
        <v>6.5955967903137207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11.940500259399414</v>
      </c>
      <c r="AF44" s="551"/>
      <c r="AG44" s="551"/>
      <c r="AH44" s="551">
        <v>11.940500259399414</v>
      </c>
      <c r="AI44" s="551"/>
      <c r="AJ44" s="551"/>
      <c r="AK44" s="5">
        <v>0.69386247007369994</v>
      </c>
      <c r="AL44" s="508">
        <v>24</v>
      </c>
      <c r="AM44" s="508"/>
      <c r="AN44" s="508"/>
      <c r="AO44" s="508"/>
      <c r="AP44" s="551">
        <v>38.569000244140625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101.81404113769531</v>
      </c>
      <c r="F45" s="553"/>
      <c r="G45" s="553"/>
      <c r="H45" s="553"/>
      <c r="I45" s="553">
        <v>64.467132568359375</v>
      </c>
      <c r="J45" s="553"/>
      <c r="K45" s="508">
        <v>184.07626342773437</v>
      </c>
      <c r="L45" s="508"/>
      <c r="M45" s="508"/>
      <c r="N45" s="508">
        <v>185.70657348632812</v>
      </c>
      <c r="O45" s="508"/>
      <c r="P45" s="508"/>
      <c r="Q45" s="508"/>
      <c r="R45" s="508"/>
      <c r="S45" s="508"/>
      <c r="T45" s="3">
        <v>-1.63031005859375</v>
      </c>
      <c r="U45" s="508">
        <v>6.7930240631103516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12.027999877929688</v>
      </c>
      <c r="AF45" s="551"/>
      <c r="AG45" s="551"/>
      <c r="AH45" s="551">
        <v>12.027999877929688</v>
      </c>
      <c r="AI45" s="551"/>
      <c r="AJ45" s="551"/>
      <c r="AK45" s="5">
        <v>0.69894707290649416</v>
      </c>
      <c r="AL45" s="508">
        <v>24</v>
      </c>
      <c r="AM45" s="508"/>
      <c r="AN45" s="508"/>
      <c r="AO45" s="508"/>
      <c r="AP45" s="551">
        <v>38.956501007080078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101.16972351074219</v>
      </c>
      <c r="F46" s="553"/>
      <c r="G46" s="553"/>
      <c r="H46" s="553"/>
      <c r="I46" s="553">
        <v>65.690200805664063</v>
      </c>
      <c r="J46" s="553"/>
      <c r="K46" s="508">
        <v>194.81103515625</v>
      </c>
      <c r="L46" s="508"/>
      <c r="M46" s="508"/>
      <c r="N46" s="508">
        <v>196.46597290039062</v>
      </c>
      <c r="O46" s="508"/>
      <c r="P46" s="508"/>
      <c r="Q46" s="508"/>
      <c r="R46" s="508"/>
      <c r="S46" s="508"/>
      <c r="T46" s="3">
        <v>-1.654937744140625</v>
      </c>
      <c r="U46" s="508">
        <v>6.827857494354248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11.64799976348877</v>
      </c>
      <c r="AF46" s="551"/>
      <c r="AG46" s="551"/>
      <c r="AH46" s="551">
        <v>11.64799976348877</v>
      </c>
      <c r="AI46" s="551"/>
      <c r="AJ46" s="551"/>
      <c r="AK46" s="5">
        <v>0.67686526625633237</v>
      </c>
      <c r="AL46" s="508">
        <v>24</v>
      </c>
      <c r="AM46" s="508"/>
      <c r="AN46" s="508"/>
      <c r="AO46" s="508"/>
      <c r="AP46" s="551">
        <v>38.333000183105469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101.33159637451172</v>
      </c>
      <c r="F47" s="553"/>
      <c r="G47" s="553"/>
      <c r="H47" s="553"/>
      <c r="I47" s="553">
        <v>65.832008361816406</v>
      </c>
      <c r="J47" s="553"/>
      <c r="K47" s="508">
        <v>194.07438659667969</v>
      </c>
      <c r="L47" s="508"/>
      <c r="M47" s="508"/>
      <c r="N47" s="508">
        <v>195.67076110839844</v>
      </c>
      <c r="O47" s="508"/>
      <c r="P47" s="508"/>
      <c r="Q47" s="508"/>
      <c r="R47" s="508"/>
      <c r="S47" s="508"/>
      <c r="T47" s="3">
        <v>-1.59637451171875</v>
      </c>
      <c r="U47" s="508">
        <v>6.8092455863952637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11.741000175476074</v>
      </c>
      <c r="AF47" s="551"/>
      <c r="AG47" s="551"/>
      <c r="AH47" s="551">
        <v>11.741000175476074</v>
      </c>
      <c r="AI47" s="551"/>
      <c r="AJ47" s="551"/>
      <c r="AK47" s="5">
        <v>0.68226952019691467</v>
      </c>
      <c r="AL47" s="508">
        <v>24</v>
      </c>
      <c r="AM47" s="508"/>
      <c r="AN47" s="508"/>
      <c r="AO47" s="508"/>
      <c r="AP47" s="551">
        <v>37.978500366210938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101.61989593505859</v>
      </c>
      <c r="F48" s="553"/>
      <c r="G48" s="553"/>
      <c r="H48" s="553"/>
      <c r="I48" s="553">
        <v>66.106895446777344</v>
      </c>
      <c r="J48" s="553"/>
      <c r="K48" s="508">
        <v>196.15618896484375</v>
      </c>
      <c r="L48" s="508"/>
      <c r="M48" s="508"/>
      <c r="N48" s="508">
        <v>197.77836608886719</v>
      </c>
      <c r="O48" s="508"/>
      <c r="P48" s="508"/>
      <c r="Q48" s="508"/>
      <c r="R48" s="508"/>
      <c r="S48" s="508"/>
      <c r="T48" s="3">
        <v>-1.6221771240234375</v>
      </c>
      <c r="U48" s="508">
        <v>6.884376049041748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12.374500274658203</v>
      </c>
      <c r="AF48" s="551"/>
      <c r="AG48" s="551"/>
      <c r="AH48" s="551">
        <v>12.374500274658203</v>
      </c>
      <c r="AI48" s="551"/>
      <c r="AJ48" s="551"/>
      <c r="AK48" s="5">
        <v>0.71908221096038816</v>
      </c>
      <c r="AL48" s="508">
        <v>24</v>
      </c>
      <c r="AM48" s="508"/>
      <c r="AN48" s="508"/>
      <c r="AO48" s="508"/>
      <c r="AP48" s="551">
        <v>42.382499694824219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101.49766540527344</v>
      </c>
      <c r="F49" s="553"/>
      <c r="G49" s="553"/>
      <c r="H49" s="553"/>
      <c r="I49" s="553">
        <v>64.103668212890625</v>
      </c>
      <c r="J49" s="553"/>
      <c r="K49" s="508">
        <v>187.17124938964844</v>
      </c>
      <c r="L49" s="508"/>
      <c r="M49" s="508"/>
      <c r="N49" s="508">
        <v>188.68557739257812</v>
      </c>
      <c r="O49" s="508"/>
      <c r="P49" s="508"/>
      <c r="Q49" s="508"/>
      <c r="R49" s="508"/>
      <c r="S49" s="508"/>
      <c r="T49" s="3">
        <v>-1.5143280029296875</v>
      </c>
      <c r="U49" s="508">
        <v>6.925715446472168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14.61400032043457</v>
      </c>
      <c r="AF49" s="551"/>
      <c r="AG49" s="551"/>
      <c r="AH49" s="551">
        <v>14.61400032043457</v>
      </c>
      <c r="AI49" s="551"/>
      <c r="AJ49" s="551"/>
      <c r="AK49" s="5">
        <v>0.84921955862045295</v>
      </c>
      <c r="AL49" s="508">
        <v>24</v>
      </c>
      <c r="AM49" s="508"/>
      <c r="AN49" s="508"/>
      <c r="AO49" s="508"/>
      <c r="AP49" s="551">
        <v>46.703498840332031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100.54243469238281</v>
      </c>
      <c r="F50" s="553"/>
      <c r="G50" s="553"/>
      <c r="H50" s="553"/>
      <c r="I50" s="553">
        <v>64.838882446289063</v>
      </c>
      <c r="J50" s="553"/>
      <c r="K50" s="508">
        <v>183.08584594726562</v>
      </c>
      <c r="L50" s="508"/>
      <c r="M50" s="508"/>
      <c r="N50" s="508">
        <v>184.48257446289062</v>
      </c>
      <c r="O50" s="508"/>
      <c r="P50" s="508"/>
      <c r="Q50" s="508"/>
      <c r="R50" s="508"/>
      <c r="S50" s="508"/>
      <c r="T50" s="3">
        <v>-1.396728515625</v>
      </c>
      <c r="U50" s="508">
        <v>6.468228816986084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10.861000061035156</v>
      </c>
      <c r="AF50" s="551"/>
      <c r="AG50" s="551"/>
      <c r="AH50" s="551">
        <v>10.861000061035156</v>
      </c>
      <c r="AI50" s="551"/>
      <c r="AJ50" s="551"/>
      <c r="AK50" s="5">
        <v>0.63113271354675293</v>
      </c>
      <c r="AL50" s="508">
        <v>24</v>
      </c>
      <c r="AM50" s="508"/>
      <c r="AN50" s="508"/>
      <c r="AO50" s="508"/>
      <c r="AP50" s="551">
        <v>34.362998962402344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101.63438415527344</v>
      </c>
      <c r="F51" s="553"/>
      <c r="G51" s="553"/>
      <c r="H51" s="553"/>
      <c r="I51" s="553">
        <v>66.817344665527344</v>
      </c>
      <c r="J51" s="553"/>
      <c r="K51" s="508">
        <v>195.536865234375</v>
      </c>
      <c r="L51" s="508"/>
      <c r="M51" s="508"/>
      <c r="N51" s="508">
        <v>197.02333068847656</v>
      </c>
      <c r="O51" s="508"/>
      <c r="P51" s="508"/>
      <c r="Q51" s="508"/>
      <c r="R51" s="508"/>
      <c r="S51" s="508"/>
      <c r="T51" s="3">
        <v>-1.4864654541015625</v>
      </c>
      <c r="U51" s="508">
        <v>6.7339959144592285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11.013500213623047</v>
      </c>
      <c r="AF51" s="551"/>
      <c r="AG51" s="551"/>
      <c r="AH51" s="551">
        <v>11.013500213623047</v>
      </c>
      <c r="AI51" s="551"/>
      <c r="AJ51" s="551"/>
      <c r="AK51" s="5">
        <v>0.63999449741363523</v>
      </c>
      <c r="AL51" s="508">
        <v>24</v>
      </c>
      <c r="AM51" s="508"/>
      <c r="AN51" s="508"/>
      <c r="AO51" s="508"/>
      <c r="AP51" s="551">
        <v>35.280498504638672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71.224372863769531</v>
      </c>
      <c r="F52" s="553"/>
      <c r="G52" s="553"/>
      <c r="H52" s="553"/>
      <c r="I52" s="553">
        <v>48.584781646728516</v>
      </c>
      <c r="J52" s="553"/>
      <c r="K52" s="508">
        <v>178.14309692382812</v>
      </c>
      <c r="L52" s="508"/>
      <c r="M52" s="508"/>
      <c r="N52" s="508">
        <v>179.24958801269531</v>
      </c>
      <c r="O52" s="508"/>
      <c r="P52" s="508"/>
      <c r="Q52" s="508"/>
      <c r="R52" s="508"/>
      <c r="S52" s="508"/>
      <c r="T52" s="3">
        <v>-1.1064910888671875</v>
      </c>
      <c r="U52" s="508">
        <v>3.9881248474121094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14.688499450683594</v>
      </c>
      <c r="AF52" s="551"/>
      <c r="AG52" s="551"/>
      <c r="AH52" s="551">
        <v>14.688499450683594</v>
      </c>
      <c r="AI52" s="551"/>
      <c r="AJ52" s="551"/>
      <c r="AK52" s="5">
        <v>0.8535487030792237</v>
      </c>
      <c r="AL52" s="508">
        <v>24</v>
      </c>
      <c r="AM52" s="508"/>
      <c r="AN52" s="508"/>
      <c r="AO52" s="508"/>
      <c r="AP52" s="551">
        <v>37.714000701904297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80.408920288085938</v>
      </c>
      <c r="F53" s="553"/>
      <c r="G53" s="553"/>
      <c r="H53" s="553"/>
      <c r="I53" s="553">
        <v>54.420707702636719</v>
      </c>
      <c r="J53" s="553"/>
      <c r="K53" s="508">
        <v>194.37637329101562</v>
      </c>
      <c r="L53" s="508"/>
      <c r="M53" s="508"/>
      <c r="N53" s="508">
        <v>196.01661682128906</v>
      </c>
      <c r="O53" s="508"/>
      <c r="P53" s="508"/>
      <c r="Q53" s="508"/>
      <c r="R53" s="508"/>
      <c r="S53" s="508"/>
      <c r="T53" s="3">
        <v>-1.6402435302734375</v>
      </c>
      <c r="U53" s="508">
        <v>4.9739999771118164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12.444000244140625</v>
      </c>
      <c r="AF53" s="551"/>
      <c r="AG53" s="551"/>
      <c r="AH53" s="551">
        <v>12.444000244140625</v>
      </c>
      <c r="AI53" s="551"/>
      <c r="AJ53" s="551"/>
      <c r="AK53" s="5">
        <v>0.72312085418701177</v>
      </c>
      <c r="AL53" s="508">
        <v>24</v>
      </c>
      <c r="AM53" s="508"/>
      <c r="AN53" s="508"/>
      <c r="AO53" s="508"/>
      <c r="AP53" s="551">
        <v>35.206501007080078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89.073577117919925</v>
      </c>
      <c r="F54" s="552"/>
      <c r="G54" s="552"/>
      <c r="H54" s="552"/>
      <c r="I54" s="552">
        <v>59.30424855550131</v>
      </c>
      <c r="J54" s="552"/>
      <c r="K54" s="501">
        <v>5756.8310089111319</v>
      </c>
      <c r="L54" s="501"/>
      <c r="M54" s="501"/>
      <c r="N54" s="501">
        <v>5801.9346160888681</v>
      </c>
      <c r="O54" s="501"/>
      <c r="P54" s="501"/>
      <c r="Q54" s="501"/>
      <c r="R54" s="501"/>
      <c r="S54" s="501"/>
      <c r="T54" s="4">
        <v>-45.103607177734368</v>
      </c>
      <c r="U54" s="501">
        <v>168.79950349467163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381.94249935919657</v>
      </c>
      <c r="AF54" s="501"/>
      <c r="AG54" s="501"/>
      <c r="AH54" s="501">
        <v>381.94249935919657</v>
      </c>
      <c r="AI54" s="501"/>
      <c r="AJ54" s="501"/>
      <c r="AK54" s="4">
        <v>22.188054178447725</v>
      </c>
      <c r="AL54" s="500">
        <v>720</v>
      </c>
      <c r="AM54" s="500"/>
      <c r="AN54" s="500"/>
      <c r="AO54" s="500"/>
      <c r="AP54" s="501">
        <v>1164.1860084533689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256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108954.45877881418</v>
      </c>
      <c r="G60" s="484"/>
      <c r="H60" s="484"/>
      <c r="I60" s="484"/>
      <c r="J60" s="484"/>
      <c r="K60" s="484"/>
      <c r="L60" s="484">
        <v>109180.51836707524</v>
      </c>
      <c r="M60" s="484"/>
      <c r="N60" s="484"/>
      <c r="O60" s="484"/>
      <c r="P60" s="484">
        <v>2639.8924479246866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5504.2734972354956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19369.72249793628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103199.5768918551</v>
      </c>
      <c r="G61" s="484"/>
      <c r="H61" s="484"/>
      <c r="I61" s="484"/>
      <c r="J61" s="484"/>
      <c r="K61" s="484"/>
      <c r="L61" s="484">
        <v>103380.57470967702</v>
      </c>
      <c r="M61" s="484"/>
      <c r="N61" s="484"/>
      <c r="O61" s="484"/>
      <c r="P61" s="484">
        <v>2471.092944430015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5122.3309978762991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18204.957998830767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5754.8818869590759</v>
      </c>
      <c r="G62" s="484"/>
      <c r="H62" s="484"/>
      <c r="I62" s="484"/>
      <c r="J62" s="484"/>
      <c r="K62" s="484"/>
      <c r="L62" s="484">
        <v>5799.9436573982239</v>
      </c>
      <c r="M62" s="484"/>
      <c r="N62" s="484"/>
      <c r="O62" s="484"/>
      <c r="P62" s="484">
        <v>168.79950349467163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381.94249935919657</v>
      </c>
      <c r="AG62" s="484"/>
      <c r="AH62" s="484"/>
      <c r="AI62" s="484">
        <v>22.188054178447725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1164.7644991055131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168.79950349467163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22.194678637762909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146.60482485690875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381.94249935919657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1164.7644991055131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W75"/>
  <sheetViews>
    <sheetView showGridLines="0" topLeftCell="A19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7109375" style="1" customWidth="1"/>
    <col min="5" max="5" width="1.5703125" style="1" customWidth="1"/>
    <col min="6" max="6" width="1.42578125" style="1" customWidth="1"/>
    <col min="7" max="7" width="0.28515625" style="1" customWidth="1"/>
    <col min="8" max="8" width="1.85546875" style="1" customWidth="1"/>
    <col min="9" max="9" width="3" style="1" customWidth="1"/>
    <col min="10" max="10" width="2.42578125" style="1" customWidth="1"/>
    <col min="11" max="11" width="5" style="1" customWidth="1"/>
    <col min="12" max="12" width="1.85546875" style="1" customWidth="1"/>
    <col min="13" max="13" width="5.140625" style="1" customWidth="1"/>
    <col min="14" max="14" width="4.5703125" style="1" customWidth="1"/>
    <col min="15" max="15" width="1.42578125" style="1" customWidth="1"/>
    <col min="16" max="17" width="0.7109375" style="1" customWidth="1"/>
    <col min="18" max="18" width="1.5703125" style="1" customWidth="1"/>
    <col min="19" max="19" width="1.140625" style="1" customWidth="1"/>
    <col min="20" max="20" width="8.140625" style="1" customWidth="1"/>
    <col min="21" max="21" width="2.5703125" style="1" customWidth="1"/>
    <col min="22" max="22" width="3.42578125" style="1" customWidth="1"/>
    <col min="23" max="23" width="1.5703125" style="1" customWidth="1"/>
    <col min="24" max="24" width="1.7109375" style="1" customWidth="1"/>
    <col min="25" max="25" width="1.140625" style="1" customWidth="1"/>
    <col min="26" max="26" width="2.42578125" style="1" customWidth="1"/>
    <col min="27" max="27" width="3.42578125" style="1" customWidth="1"/>
    <col min="28" max="28" width="1.5703125" style="1" customWidth="1"/>
    <col min="29" max="29" width="0.42578125" style="1" customWidth="1"/>
    <col min="30" max="30" width="1.5703125" style="1" customWidth="1"/>
    <col min="31" max="31" width="2.5703125" style="1" customWidth="1"/>
    <col min="32" max="32" width="6.28515625" style="1" customWidth="1"/>
    <col min="33" max="33" width="1.7109375" style="1" customWidth="1"/>
    <col min="34" max="34" width="8" style="1" customWidth="1"/>
    <col min="35" max="35" width="0.85546875" style="1" customWidth="1"/>
    <col min="36" max="36" width="1.7109375" style="1" customWidth="1"/>
    <col min="37" max="37" width="9.5703125" style="1" customWidth="1"/>
    <col min="38" max="38" width="0.7109375" style="1" customWidth="1"/>
    <col min="39" max="39" width="0.28515625" style="1" customWidth="1"/>
    <col min="40" max="40" width="0.42578125" style="1" customWidth="1"/>
    <col min="41" max="41" width="6.7109375" style="1" customWidth="1"/>
    <col min="42" max="42" width="6.42578125" style="1" customWidth="1"/>
    <col min="43" max="43" width="0.5703125" style="1" customWidth="1"/>
    <col min="44" max="44" width="2" style="1" customWidth="1"/>
    <col min="45" max="45" width="0.5703125" style="1" customWidth="1"/>
    <col min="46" max="46" width="1.140625" style="1" customWidth="1"/>
    <col min="47" max="47" width="0.42578125" style="1" customWidth="1"/>
    <col min="48" max="48" width="8" style="1" customWidth="1"/>
    <col min="49" max="49" width="2.7109375" style="1" customWidth="1"/>
  </cols>
  <sheetData>
    <row r="1" spans="2:49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</row>
    <row r="2" spans="2:49" ht="2.25" customHeight="1"/>
    <row r="3" spans="2:49" ht="12.75" customHeight="1">
      <c r="M3" s="521" t="s">
        <v>1</v>
      </c>
      <c r="N3" s="521"/>
      <c r="O3" s="521"/>
      <c r="P3" s="521"/>
      <c r="S3" s="520">
        <v>45252</v>
      </c>
      <c r="T3" s="520"/>
      <c r="U3" s="520"/>
      <c r="V3" s="520"/>
      <c r="W3" s="520"/>
      <c r="X3" s="520"/>
      <c r="Y3" s="520"/>
      <c r="AA3" s="521" t="s">
        <v>2</v>
      </c>
      <c r="AC3" s="522">
        <v>45281.999988425923</v>
      </c>
      <c r="AD3" s="522"/>
      <c r="AE3" s="522"/>
      <c r="AF3" s="522"/>
      <c r="AG3" s="522"/>
      <c r="AH3" s="522"/>
      <c r="AI3" s="522"/>
      <c r="AJ3" s="522"/>
    </row>
    <row r="4" spans="2:49" ht="2.25" customHeight="1">
      <c r="M4" s="521"/>
      <c r="N4" s="521"/>
      <c r="O4" s="521"/>
      <c r="P4" s="521"/>
      <c r="S4" s="520"/>
      <c r="T4" s="520"/>
      <c r="U4" s="520"/>
      <c r="V4" s="520"/>
      <c r="W4" s="520"/>
      <c r="X4" s="520"/>
      <c r="Y4" s="520"/>
      <c r="AA4" s="521"/>
      <c r="AC4" s="522"/>
      <c r="AD4" s="522"/>
      <c r="AE4" s="522"/>
      <c r="AF4" s="522"/>
      <c r="AG4" s="522"/>
      <c r="AH4" s="522"/>
      <c r="AI4" s="522"/>
      <c r="AJ4" s="522"/>
    </row>
    <row r="5" spans="2:49" ht="11.25" customHeight="1"/>
    <row r="6" spans="2:49" ht="10.5" customHeight="1">
      <c r="B6" s="493" t="s">
        <v>3</v>
      </c>
      <c r="C6" s="493"/>
      <c r="D6" s="493"/>
      <c r="E6" s="493"/>
      <c r="F6" s="493"/>
      <c r="G6" s="493"/>
      <c r="H6" s="515" t="s">
        <v>96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</row>
    <row r="7" spans="2:49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</row>
    <row r="8" spans="2:49" ht="9" customHeight="1"/>
    <row r="9" spans="2:49" ht="12" customHeight="1">
      <c r="B9" s="493" t="s">
        <v>5</v>
      </c>
      <c r="C9" s="493"/>
      <c r="D9" s="493"/>
      <c r="E9" s="493"/>
      <c r="F9" s="493"/>
      <c r="G9" s="493"/>
      <c r="H9" s="515" t="s">
        <v>260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</row>
    <row r="10" spans="2:49" ht="6" customHeight="1"/>
    <row r="11" spans="2:49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</row>
    <row r="12" spans="2:49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240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515" t="s">
        <v>261</v>
      </c>
      <c r="W12" s="515"/>
      <c r="X12" s="515"/>
      <c r="Y12" s="515"/>
      <c r="Z12" s="515"/>
      <c r="AA12" s="515"/>
      <c r="AB12" s="515"/>
      <c r="AC12" s="515"/>
      <c r="AD12" s="515"/>
      <c r="AE12" s="515"/>
      <c r="AF12" s="515"/>
      <c r="AG12" s="493" t="s">
        <v>11</v>
      </c>
      <c r="AH12" s="493"/>
      <c r="AI12" s="493"/>
      <c r="AJ12" s="493"/>
      <c r="AK12" s="493"/>
      <c r="AL12" s="493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</row>
    <row r="13" spans="2:49" ht="0.75" customHeight="1">
      <c r="O13" s="493"/>
      <c r="P13" s="493"/>
      <c r="Q13" s="493"/>
      <c r="R13" s="493"/>
      <c r="S13" s="493"/>
      <c r="T13" s="493"/>
      <c r="U13" s="493"/>
      <c r="V13" s="515"/>
      <c r="W13" s="515"/>
      <c r="X13" s="515"/>
      <c r="Y13" s="515"/>
      <c r="Z13" s="515"/>
      <c r="AA13" s="515"/>
      <c r="AB13" s="515"/>
      <c r="AC13" s="515"/>
      <c r="AD13" s="515"/>
      <c r="AE13" s="515"/>
      <c r="AF13" s="515"/>
      <c r="AG13" s="493"/>
      <c r="AH13" s="493"/>
      <c r="AI13" s="493"/>
      <c r="AJ13" s="493"/>
      <c r="AK13" s="493"/>
      <c r="AL13" s="493"/>
    </row>
    <row r="14" spans="2:49" ht="5.25" customHeight="1"/>
    <row r="15" spans="2:49" ht="15" customHeight="1"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</row>
    <row r="16" spans="2:49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48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</row>
    <row r="18" spans="2:48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</row>
    <row r="19" spans="2:48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</row>
    <row r="20" spans="2:48" ht="23.25" customHeight="1"/>
    <row r="21" spans="2:48" ht="18" customHeight="1">
      <c r="B21" s="518"/>
      <c r="C21" s="518"/>
      <c r="D21" s="518"/>
      <c r="E21" s="517" t="s">
        <v>260</v>
      </c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</row>
    <row r="22" spans="2:48" ht="18" customHeight="1">
      <c r="B22" s="523" t="s">
        <v>16</v>
      </c>
      <c r="C22" s="523"/>
      <c r="D22" s="523"/>
      <c r="E22" s="511" t="s">
        <v>262</v>
      </c>
      <c r="F22" s="511"/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 t="s">
        <v>242</v>
      </c>
      <c r="AF22" s="511"/>
      <c r="AG22" s="511"/>
      <c r="AH22" s="511"/>
      <c r="AI22" s="511"/>
      <c r="AJ22" s="511"/>
      <c r="AK22" s="511"/>
      <c r="AL22" s="511"/>
      <c r="AM22" s="511"/>
      <c r="AN22" s="511"/>
      <c r="AO22" s="511"/>
      <c r="AP22" s="511" t="s">
        <v>263</v>
      </c>
      <c r="AQ22" s="511"/>
      <c r="AR22" s="511"/>
      <c r="AS22" s="511"/>
      <c r="AT22" s="511"/>
      <c r="AU22" s="511"/>
      <c r="AV22" s="511"/>
    </row>
    <row r="23" spans="2:48" ht="18" customHeight="1">
      <c r="B23" s="524"/>
      <c r="C23" s="524"/>
      <c r="D23" s="524"/>
      <c r="E23" s="554" t="s">
        <v>20</v>
      </c>
      <c r="F23" s="554"/>
      <c r="G23" s="554"/>
      <c r="H23" s="554"/>
      <c r="I23" s="554" t="s">
        <v>21</v>
      </c>
      <c r="J23" s="554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2" t="s">
        <v>24</v>
      </c>
      <c r="U23" s="512" t="s">
        <v>25</v>
      </c>
      <c r="V23" s="512"/>
      <c r="W23" s="512"/>
      <c r="X23" s="512"/>
      <c r="Y23" s="512" t="s">
        <v>26</v>
      </c>
      <c r="Z23" s="512"/>
      <c r="AA23" s="512"/>
      <c r="AB23" s="512"/>
      <c r="AC23" s="512"/>
      <c r="AD23" s="512"/>
      <c r="AE23" s="512" t="s">
        <v>101</v>
      </c>
      <c r="AF23" s="512"/>
      <c r="AG23" s="512"/>
      <c r="AH23" s="512" t="s">
        <v>64</v>
      </c>
      <c r="AI23" s="512"/>
      <c r="AJ23" s="512"/>
      <c r="AK23" s="2" t="s">
        <v>25</v>
      </c>
      <c r="AL23" s="512" t="s">
        <v>26</v>
      </c>
      <c r="AM23" s="512"/>
      <c r="AN23" s="512"/>
      <c r="AO23" s="512"/>
      <c r="AP23" s="512" t="s">
        <v>28</v>
      </c>
      <c r="AQ23" s="512"/>
      <c r="AR23" s="512"/>
      <c r="AS23" s="512"/>
      <c r="AT23" s="512"/>
      <c r="AU23" s="512" t="s">
        <v>29</v>
      </c>
      <c r="AV23" s="512"/>
    </row>
    <row r="24" spans="2:48" ht="14.25" customHeight="1">
      <c r="B24" s="514" t="s">
        <v>102</v>
      </c>
      <c r="C24" s="514"/>
      <c r="D24" s="514"/>
      <c r="E24" s="553">
        <v>85.407073974609375</v>
      </c>
      <c r="F24" s="553"/>
      <c r="G24" s="553"/>
      <c r="H24" s="553"/>
      <c r="I24" s="553">
        <v>50.941318511962891</v>
      </c>
      <c r="J24" s="553"/>
      <c r="K24" s="508">
        <v>282.7012939453125</v>
      </c>
      <c r="L24" s="508"/>
      <c r="M24" s="508"/>
      <c r="N24" s="508">
        <v>283.5411376953125</v>
      </c>
      <c r="O24" s="508"/>
      <c r="P24" s="508"/>
      <c r="Q24" s="508"/>
      <c r="R24" s="508"/>
      <c r="S24" s="508"/>
      <c r="T24" s="3">
        <v>-0.83984375</v>
      </c>
      <c r="U24" s="508">
        <v>9.7635698318481445</v>
      </c>
      <c r="V24" s="508"/>
      <c r="W24" s="508"/>
      <c r="X24" s="508"/>
      <c r="Y24" s="508">
        <v>24</v>
      </c>
      <c r="Z24" s="508"/>
      <c r="AA24" s="508"/>
      <c r="AB24" s="508"/>
      <c r="AC24" s="508"/>
      <c r="AD24" s="508"/>
      <c r="AE24" s="551">
        <v>18.677999496459961</v>
      </c>
      <c r="AF24" s="551"/>
      <c r="AG24" s="551"/>
      <c r="AH24" s="551">
        <v>18.677999496459961</v>
      </c>
      <c r="AI24" s="551"/>
      <c r="AJ24" s="551"/>
      <c r="AK24" s="5">
        <v>1.0853785507392884</v>
      </c>
      <c r="AL24" s="508">
        <v>24</v>
      </c>
      <c r="AM24" s="508"/>
      <c r="AN24" s="508"/>
      <c r="AO24" s="508"/>
      <c r="AP24" s="551">
        <v>48.005001068115234</v>
      </c>
      <c r="AQ24" s="551"/>
      <c r="AR24" s="551"/>
      <c r="AS24" s="551"/>
      <c r="AT24" s="551"/>
      <c r="AU24" s="508">
        <v>24</v>
      </c>
      <c r="AV24" s="508"/>
    </row>
    <row r="25" spans="2:48" ht="14.25" customHeight="1">
      <c r="B25" s="514" t="s">
        <v>103</v>
      </c>
      <c r="C25" s="514"/>
      <c r="D25" s="514"/>
      <c r="E25" s="553">
        <v>77.878578186035156</v>
      </c>
      <c r="F25" s="553"/>
      <c r="G25" s="553"/>
      <c r="H25" s="553"/>
      <c r="I25" s="553">
        <v>46.520477294921875</v>
      </c>
      <c r="J25" s="553"/>
      <c r="K25" s="508">
        <v>252.64828491210937</v>
      </c>
      <c r="L25" s="508"/>
      <c r="M25" s="508"/>
      <c r="N25" s="508">
        <v>253.24765014648437</v>
      </c>
      <c r="O25" s="508"/>
      <c r="P25" s="508"/>
      <c r="Q25" s="508"/>
      <c r="R25" s="508"/>
      <c r="S25" s="508"/>
      <c r="T25" s="3">
        <v>-0.599365234375</v>
      </c>
      <c r="U25" s="508">
        <v>7.9364838600158691</v>
      </c>
      <c r="V25" s="508"/>
      <c r="W25" s="508"/>
      <c r="X25" s="508"/>
      <c r="Y25" s="508">
        <v>24</v>
      </c>
      <c r="Z25" s="508"/>
      <c r="AA25" s="508"/>
      <c r="AB25" s="508"/>
      <c r="AC25" s="508"/>
      <c r="AD25" s="508"/>
      <c r="AE25" s="551">
        <v>17.479000091552734</v>
      </c>
      <c r="AF25" s="551"/>
      <c r="AG25" s="551"/>
      <c r="AH25" s="551">
        <v>17.479000091552734</v>
      </c>
      <c r="AI25" s="551"/>
      <c r="AJ25" s="551"/>
      <c r="AK25" s="5">
        <v>1.0157046953201294</v>
      </c>
      <c r="AL25" s="508">
        <v>24</v>
      </c>
      <c r="AM25" s="508"/>
      <c r="AN25" s="508"/>
      <c r="AO25" s="508"/>
      <c r="AP25" s="551">
        <v>46.479999542236328</v>
      </c>
      <c r="AQ25" s="551"/>
      <c r="AR25" s="551"/>
      <c r="AS25" s="551"/>
      <c r="AT25" s="551"/>
      <c r="AU25" s="508">
        <v>24</v>
      </c>
      <c r="AV25" s="508"/>
    </row>
    <row r="26" spans="2:48" ht="15" customHeight="1">
      <c r="B26" s="514" t="s">
        <v>104</v>
      </c>
      <c r="C26" s="514"/>
      <c r="D26" s="514"/>
      <c r="E26" s="553">
        <v>69.404647827148438</v>
      </c>
      <c r="F26" s="553"/>
      <c r="G26" s="553"/>
      <c r="H26" s="553"/>
      <c r="I26" s="553">
        <v>43.239330291748047</v>
      </c>
      <c r="J26" s="553"/>
      <c r="K26" s="508">
        <v>251.13754272460937</v>
      </c>
      <c r="L26" s="508"/>
      <c r="M26" s="508"/>
      <c r="N26" s="508">
        <v>251.63546752929687</v>
      </c>
      <c r="O26" s="508"/>
      <c r="P26" s="508"/>
      <c r="Q26" s="508"/>
      <c r="R26" s="508"/>
      <c r="S26" s="508"/>
      <c r="T26" s="3">
        <v>-0.4979248046875</v>
      </c>
      <c r="U26" s="508">
        <v>6.5805702209472656</v>
      </c>
      <c r="V26" s="508"/>
      <c r="W26" s="508"/>
      <c r="X26" s="508"/>
      <c r="Y26" s="508">
        <v>24</v>
      </c>
      <c r="Z26" s="508"/>
      <c r="AA26" s="508"/>
      <c r="AB26" s="508"/>
      <c r="AC26" s="508"/>
      <c r="AD26" s="508"/>
      <c r="AE26" s="551">
        <v>17.496000289916992</v>
      </c>
      <c r="AF26" s="551"/>
      <c r="AG26" s="551"/>
      <c r="AH26" s="551">
        <v>17.496000289916992</v>
      </c>
      <c r="AI26" s="551"/>
      <c r="AJ26" s="551"/>
      <c r="AK26" s="5">
        <v>1.0166925768470765</v>
      </c>
      <c r="AL26" s="508">
        <v>24</v>
      </c>
      <c r="AM26" s="508"/>
      <c r="AN26" s="508"/>
      <c r="AO26" s="508"/>
      <c r="AP26" s="551">
        <v>48.391998291015625</v>
      </c>
      <c r="AQ26" s="551"/>
      <c r="AR26" s="551"/>
      <c r="AS26" s="551"/>
      <c r="AT26" s="551"/>
      <c r="AU26" s="508">
        <v>24</v>
      </c>
      <c r="AV26" s="508"/>
    </row>
    <row r="27" spans="2:48" ht="14.25" customHeight="1">
      <c r="B27" s="514" t="s">
        <v>105</v>
      </c>
      <c r="C27" s="514"/>
      <c r="D27" s="514"/>
      <c r="E27" s="553">
        <v>72.762931823730469</v>
      </c>
      <c r="F27" s="553"/>
      <c r="G27" s="553"/>
      <c r="H27" s="553"/>
      <c r="I27" s="553">
        <v>44.967380523681641</v>
      </c>
      <c r="J27" s="553"/>
      <c r="K27" s="508">
        <v>272.29412841796875</v>
      </c>
      <c r="L27" s="508"/>
      <c r="M27" s="508"/>
      <c r="N27" s="508">
        <v>272.93719482421875</v>
      </c>
      <c r="O27" s="508"/>
      <c r="P27" s="508"/>
      <c r="Q27" s="508"/>
      <c r="R27" s="508"/>
      <c r="S27" s="508"/>
      <c r="T27" s="3">
        <v>-0.64306640625</v>
      </c>
      <c r="U27" s="508">
        <v>7.5801906585693359</v>
      </c>
      <c r="V27" s="508"/>
      <c r="W27" s="508"/>
      <c r="X27" s="508"/>
      <c r="Y27" s="508">
        <v>24</v>
      </c>
      <c r="Z27" s="508"/>
      <c r="AA27" s="508"/>
      <c r="AB27" s="508"/>
      <c r="AC27" s="508"/>
      <c r="AD27" s="508"/>
      <c r="AE27" s="551">
        <v>19.540500640869141</v>
      </c>
      <c r="AF27" s="551"/>
      <c r="AG27" s="551"/>
      <c r="AH27" s="551">
        <v>19.540500640869141</v>
      </c>
      <c r="AI27" s="551"/>
      <c r="AJ27" s="551"/>
      <c r="AK27" s="5">
        <v>1.1354984922409057</v>
      </c>
      <c r="AL27" s="508">
        <v>24</v>
      </c>
      <c r="AM27" s="508"/>
      <c r="AN27" s="508"/>
      <c r="AO27" s="508"/>
      <c r="AP27" s="551">
        <v>52.621501922607422</v>
      </c>
      <c r="AQ27" s="551"/>
      <c r="AR27" s="551"/>
      <c r="AS27" s="551"/>
      <c r="AT27" s="551"/>
      <c r="AU27" s="508">
        <v>24</v>
      </c>
      <c r="AV27" s="508"/>
    </row>
    <row r="28" spans="2:48" ht="14.25" customHeight="1">
      <c r="B28" s="514" t="s">
        <v>106</v>
      </c>
      <c r="C28" s="514"/>
      <c r="D28" s="514"/>
      <c r="E28" s="553">
        <v>76.290336608886719</v>
      </c>
      <c r="F28" s="553"/>
      <c r="G28" s="553"/>
      <c r="H28" s="553"/>
      <c r="I28" s="553">
        <v>42.996368408203125</v>
      </c>
      <c r="J28" s="553"/>
      <c r="K28" s="508">
        <v>229.50813293457031</v>
      </c>
      <c r="L28" s="508"/>
      <c r="M28" s="508"/>
      <c r="N28" s="508">
        <v>229.98318481445312</v>
      </c>
      <c r="O28" s="508"/>
      <c r="P28" s="508"/>
      <c r="Q28" s="508"/>
      <c r="R28" s="508"/>
      <c r="S28" s="508"/>
      <c r="T28" s="3">
        <v>-0.4750518798828125</v>
      </c>
      <c r="U28" s="508">
        <v>7.6527829170227051</v>
      </c>
      <c r="V28" s="508"/>
      <c r="W28" s="508"/>
      <c r="X28" s="508"/>
      <c r="Y28" s="508">
        <v>24</v>
      </c>
      <c r="Z28" s="508"/>
      <c r="AA28" s="508"/>
      <c r="AB28" s="508"/>
      <c r="AC28" s="508"/>
      <c r="AD28" s="508"/>
      <c r="AE28" s="551">
        <v>24.61199951171875</v>
      </c>
      <c r="AF28" s="551"/>
      <c r="AG28" s="551"/>
      <c r="AH28" s="551">
        <v>24.61199951171875</v>
      </c>
      <c r="AI28" s="551"/>
      <c r="AJ28" s="551"/>
      <c r="AK28" s="5">
        <v>1.4302032916259766</v>
      </c>
      <c r="AL28" s="508">
        <v>24</v>
      </c>
      <c r="AM28" s="508"/>
      <c r="AN28" s="508"/>
      <c r="AO28" s="508"/>
      <c r="AP28" s="551">
        <v>62.159999847412109</v>
      </c>
      <c r="AQ28" s="551"/>
      <c r="AR28" s="551"/>
      <c r="AS28" s="551"/>
      <c r="AT28" s="551"/>
      <c r="AU28" s="508">
        <v>24</v>
      </c>
      <c r="AV28" s="508"/>
    </row>
    <row r="29" spans="2:48" ht="15" customHeight="1">
      <c r="B29" s="514" t="s">
        <v>107</v>
      </c>
      <c r="C29" s="514"/>
      <c r="D29" s="514"/>
      <c r="E29" s="553">
        <v>76.713775634765625</v>
      </c>
      <c r="F29" s="553"/>
      <c r="G29" s="553"/>
      <c r="H29" s="553"/>
      <c r="I29" s="553">
        <v>44.742347717285156</v>
      </c>
      <c r="J29" s="553"/>
      <c r="K29" s="508">
        <v>235.35047912597656</v>
      </c>
      <c r="L29" s="508"/>
      <c r="M29" s="508"/>
      <c r="N29" s="508">
        <v>235.79019165039062</v>
      </c>
      <c r="O29" s="508"/>
      <c r="P29" s="508"/>
      <c r="Q29" s="508"/>
      <c r="R29" s="508"/>
      <c r="S29" s="508"/>
      <c r="T29" s="3">
        <v>-0.4397125244140625</v>
      </c>
      <c r="U29" s="508">
        <v>7.5374355316162109</v>
      </c>
      <c r="V29" s="508"/>
      <c r="W29" s="508"/>
      <c r="X29" s="508"/>
      <c r="Y29" s="508">
        <v>24</v>
      </c>
      <c r="Z29" s="508"/>
      <c r="AA29" s="508"/>
      <c r="AB29" s="508"/>
      <c r="AC29" s="508"/>
      <c r="AD29" s="508"/>
      <c r="AE29" s="551">
        <v>17.431999206542969</v>
      </c>
      <c r="AF29" s="551"/>
      <c r="AG29" s="551"/>
      <c r="AH29" s="551">
        <v>17.431999206542969</v>
      </c>
      <c r="AI29" s="551"/>
      <c r="AJ29" s="551"/>
      <c r="AK29" s="5">
        <v>1.012973473892212</v>
      </c>
      <c r="AL29" s="508">
        <v>24</v>
      </c>
      <c r="AM29" s="508"/>
      <c r="AN29" s="508"/>
      <c r="AO29" s="508"/>
      <c r="AP29" s="551">
        <v>45.141498565673828</v>
      </c>
      <c r="AQ29" s="551"/>
      <c r="AR29" s="551"/>
      <c r="AS29" s="551"/>
      <c r="AT29" s="551"/>
      <c r="AU29" s="508">
        <v>24</v>
      </c>
      <c r="AV29" s="508"/>
    </row>
    <row r="30" spans="2:48" ht="14.25" customHeight="1">
      <c r="B30" s="514" t="s">
        <v>108</v>
      </c>
      <c r="C30" s="514"/>
      <c r="D30" s="514"/>
      <c r="E30" s="553">
        <v>80.492454528808594</v>
      </c>
      <c r="F30" s="553"/>
      <c r="G30" s="553"/>
      <c r="H30" s="553"/>
      <c r="I30" s="553">
        <v>47.501461029052734</v>
      </c>
      <c r="J30" s="553"/>
      <c r="K30" s="508">
        <v>265.31378173828125</v>
      </c>
      <c r="L30" s="508"/>
      <c r="M30" s="508"/>
      <c r="N30" s="508">
        <v>265.92376708984375</v>
      </c>
      <c r="O30" s="508"/>
      <c r="P30" s="508"/>
      <c r="Q30" s="508"/>
      <c r="R30" s="508"/>
      <c r="S30" s="508"/>
      <c r="T30" s="3">
        <v>-0.6099853515625</v>
      </c>
      <c r="U30" s="508">
        <v>8.7685117721557617</v>
      </c>
      <c r="V30" s="508"/>
      <c r="W30" s="508"/>
      <c r="X30" s="508"/>
      <c r="Y30" s="508">
        <v>24</v>
      </c>
      <c r="Z30" s="508"/>
      <c r="AA30" s="508"/>
      <c r="AB30" s="508"/>
      <c r="AC30" s="508"/>
      <c r="AD30" s="508"/>
      <c r="AE30" s="551">
        <v>19.153999328613281</v>
      </c>
      <c r="AF30" s="551"/>
      <c r="AG30" s="551"/>
      <c r="AH30" s="551">
        <v>19.153999328613281</v>
      </c>
      <c r="AI30" s="551"/>
      <c r="AJ30" s="551"/>
      <c r="AK30" s="5">
        <v>1.1130389009857178</v>
      </c>
      <c r="AL30" s="508">
        <v>24</v>
      </c>
      <c r="AM30" s="508"/>
      <c r="AN30" s="508"/>
      <c r="AO30" s="508"/>
      <c r="AP30" s="551">
        <v>47.304500579833984</v>
      </c>
      <c r="AQ30" s="551"/>
      <c r="AR30" s="551"/>
      <c r="AS30" s="551"/>
      <c r="AT30" s="551"/>
      <c r="AU30" s="508">
        <v>24</v>
      </c>
      <c r="AV30" s="508"/>
    </row>
    <row r="31" spans="2:48" ht="14.25" customHeight="1">
      <c r="B31" s="514" t="s">
        <v>109</v>
      </c>
      <c r="C31" s="514"/>
      <c r="D31" s="514"/>
      <c r="E31" s="553">
        <v>80.393547058105469</v>
      </c>
      <c r="F31" s="553"/>
      <c r="G31" s="553"/>
      <c r="H31" s="553"/>
      <c r="I31" s="553">
        <v>48.462879180908203</v>
      </c>
      <c r="J31" s="553"/>
      <c r="K31" s="508">
        <v>276.48202514648437</v>
      </c>
      <c r="L31" s="508"/>
      <c r="M31" s="508"/>
      <c r="N31" s="508">
        <v>277.06057739257812</v>
      </c>
      <c r="O31" s="508"/>
      <c r="P31" s="508"/>
      <c r="Q31" s="508"/>
      <c r="R31" s="508"/>
      <c r="S31" s="508"/>
      <c r="T31" s="3">
        <v>-0.57855224609375</v>
      </c>
      <c r="U31" s="508">
        <v>8.8443107604980469</v>
      </c>
      <c r="V31" s="508"/>
      <c r="W31" s="508"/>
      <c r="X31" s="508"/>
      <c r="Y31" s="508">
        <v>24</v>
      </c>
      <c r="Z31" s="508"/>
      <c r="AA31" s="508"/>
      <c r="AB31" s="508"/>
      <c r="AC31" s="508"/>
      <c r="AD31" s="508"/>
      <c r="AE31" s="551">
        <v>18.467500686645508</v>
      </c>
      <c r="AF31" s="551"/>
      <c r="AG31" s="551"/>
      <c r="AH31" s="551">
        <v>18.467500686645508</v>
      </c>
      <c r="AI31" s="551"/>
      <c r="AJ31" s="551"/>
      <c r="AK31" s="5">
        <v>1.0731464649009705</v>
      </c>
      <c r="AL31" s="508">
        <v>24</v>
      </c>
      <c r="AM31" s="508"/>
      <c r="AN31" s="508"/>
      <c r="AO31" s="508"/>
      <c r="AP31" s="551">
        <v>47.600502014160156</v>
      </c>
      <c r="AQ31" s="551"/>
      <c r="AR31" s="551"/>
      <c r="AS31" s="551"/>
      <c r="AT31" s="551"/>
      <c r="AU31" s="508">
        <v>24</v>
      </c>
      <c r="AV31" s="508"/>
    </row>
    <row r="32" spans="2:48" ht="14.25" customHeight="1">
      <c r="B32" s="514" t="s">
        <v>110</v>
      </c>
      <c r="C32" s="514"/>
      <c r="D32" s="514"/>
      <c r="E32" s="553">
        <v>77.484855651855469</v>
      </c>
      <c r="F32" s="553"/>
      <c r="G32" s="553"/>
      <c r="H32" s="553"/>
      <c r="I32" s="553">
        <v>42.919834136962891</v>
      </c>
      <c r="J32" s="553"/>
      <c r="K32" s="508">
        <v>203.07699584960937</v>
      </c>
      <c r="L32" s="508"/>
      <c r="M32" s="508"/>
      <c r="N32" s="508">
        <v>203.25587463378906</v>
      </c>
      <c r="O32" s="508"/>
      <c r="P32" s="508"/>
      <c r="Q32" s="508"/>
      <c r="R32" s="508"/>
      <c r="S32" s="508"/>
      <c r="T32" s="3">
        <v>-0.1788787841796875</v>
      </c>
      <c r="U32" s="508">
        <v>7.031186580657959</v>
      </c>
      <c r="V32" s="508"/>
      <c r="W32" s="508"/>
      <c r="X32" s="508"/>
      <c r="Y32" s="508">
        <v>24</v>
      </c>
      <c r="Z32" s="508"/>
      <c r="AA32" s="508"/>
      <c r="AB32" s="508"/>
      <c r="AC32" s="508"/>
      <c r="AD32" s="508"/>
      <c r="AE32" s="551">
        <v>20.625499725341797</v>
      </c>
      <c r="AF32" s="551"/>
      <c r="AG32" s="551"/>
      <c r="AH32" s="551">
        <v>20.625499725341797</v>
      </c>
      <c r="AI32" s="551"/>
      <c r="AJ32" s="551"/>
      <c r="AK32" s="5">
        <v>1.1985477890396119</v>
      </c>
      <c r="AL32" s="508">
        <v>24</v>
      </c>
      <c r="AM32" s="508"/>
      <c r="AN32" s="508"/>
      <c r="AO32" s="508"/>
      <c r="AP32" s="551">
        <v>50.431499481201172</v>
      </c>
      <c r="AQ32" s="551"/>
      <c r="AR32" s="551"/>
      <c r="AS32" s="551"/>
      <c r="AT32" s="551"/>
      <c r="AU32" s="508">
        <v>24</v>
      </c>
      <c r="AV32" s="508"/>
    </row>
    <row r="33" spans="2:48" ht="15" customHeight="1">
      <c r="B33" s="514" t="s">
        <v>111</v>
      </c>
      <c r="C33" s="514"/>
      <c r="D33" s="514"/>
      <c r="E33" s="553">
        <v>72.1669921875</v>
      </c>
      <c r="F33" s="553"/>
      <c r="G33" s="553"/>
      <c r="H33" s="553"/>
      <c r="I33" s="553">
        <v>42.586494445800781</v>
      </c>
      <c r="J33" s="553"/>
      <c r="K33" s="508">
        <v>227.28512573242187</v>
      </c>
      <c r="L33" s="508"/>
      <c r="M33" s="508"/>
      <c r="N33" s="508">
        <v>227.52406311035156</v>
      </c>
      <c r="O33" s="508"/>
      <c r="P33" s="508"/>
      <c r="Q33" s="508"/>
      <c r="R33" s="508"/>
      <c r="S33" s="508"/>
      <c r="T33" s="3">
        <v>-0.2389373779296875</v>
      </c>
      <c r="U33" s="508">
        <v>6.7339215278625488</v>
      </c>
      <c r="V33" s="508"/>
      <c r="W33" s="508"/>
      <c r="X33" s="508"/>
      <c r="Y33" s="508">
        <v>24</v>
      </c>
      <c r="Z33" s="508"/>
      <c r="AA33" s="508"/>
      <c r="AB33" s="508"/>
      <c r="AC33" s="508"/>
      <c r="AD33" s="508"/>
      <c r="AE33" s="551">
        <v>18.834499359130859</v>
      </c>
      <c r="AF33" s="551"/>
      <c r="AG33" s="551"/>
      <c r="AH33" s="551">
        <v>18.834499359130859</v>
      </c>
      <c r="AI33" s="551"/>
      <c r="AJ33" s="551"/>
      <c r="AK33" s="5">
        <v>1.0944727577590943</v>
      </c>
      <c r="AL33" s="508">
        <v>24</v>
      </c>
      <c r="AM33" s="508"/>
      <c r="AN33" s="508"/>
      <c r="AO33" s="508"/>
      <c r="AP33" s="551">
        <v>47.443000793457031</v>
      </c>
      <c r="AQ33" s="551"/>
      <c r="AR33" s="551"/>
      <c r="AS33" s="551"/>
      <c r="AT33" s="551"/>
      <c r="AU33" s="508">
        <v>24</v>
      </c>
      <c r="AV33" s="508"/>
    </row>
    <row r="34" spans="2:48" ht="14.25" customHeight="1">
      <c r="B34" s="514" t="s">
        <v>112</v>
      </c>
      <c r="C34" s="514"/>
      <c r="D34" s="514"/>
      <c r="E34" s="553">
        <v>73.772972106933594</v>
      </c>
      <c r="F34" s="553"/>
      <c r="G34" s="553"/>
      <c r="H34" s="553"/>
      <c r="I34" s="553">
        <v>43.622631072998047</v>
      </c>
      <c r="J34" s="553"/>
      <c r="K34" s="508">
        <v>248.15260314941406</v>
      </c>
      <c r="L34" s="508"/>
      <c r="M34" s="508"/>
      <c r="N34" s="508">
        <v>248.47978210449219</v>
      </c>
      <c r="O34" s="508"/>
      <c r="P34" s="508"/>
      <c r="Q34" s="508"/>
      <c r="R34" s="508"/>
      <c r="S34" s="508"/>
      <c r="T34" s="3">
        <v>-0.327178955078125</v>
      </c>
      <c r="U34" s="508">
        <v>7.4929847717285156</v>
      </c>
      <c r="V34" s="508"/>
      <c r="W34" s="508"/>
      <c r="X34" s="508"/>
      <c r="Y34" s="508">
        <v>24</v>
      </c>
      <c r="Z34" s="508"/>
      <c r="AA34" s="508"/>
      <c r="AB34" s="508"/>
      <c r="AC34" s="508"/>
      <c r="AD34" s="508"/>
      <c r="AE34" s="551">
        <v>21.281999588012695</v>
      </c>
      <c r="AF34" s="551"/>
      <c r="AG34" s="551"/>
      <c r="AH34" s="551">
        <v>21.281999588012695</v>
      </c>
      <c r="AI34" s="551"/>
      <c r="AJ34" s="551"/>
      <c r="AK34" s="5">
        <v>1.2366969960594179</v>
      </c>
      <c r="AL34" s="508">
        <v>24</v>
      </c>
      <c r="AM34" s="508"/>
      <c r="AN34" s="508"/>
      <c r="AO34" s="508"/>
      <c r="AP34" s="551">
        <v>54.137500762939453</v>
      </c>
      <c r="AQ34" s="551"/>
      <c r="AR34" s="551"/>
      <c r="AS34" s="551"/>
      <c r="AT34" s="551"/>
      <c r="AU34" s="508">
        <v>24</v>
      </c>
      <c r="AV34" s="508"/>
    </row>
    <row r="35" spans="2:48" ht="14.25" customHeight="1">
      <c r="B35" s="514" t="s">
        <v>113</v>
      </c>
      <c r="C35" s="514"/>
      <c r="D35" s="514"/>
      <c r="E35" s="553">
        <v>74.681365966796875</v>
      </c>
      <c r="F35" s="553"/>
      <c r="G35" s="553"/>
      <c r="H35" s="553"/>
      <c r="I35" s="553">
        <v>41.861064910888672</v>
      </c>
      <c r="J35" s="553"/>
      <c r="K35" s="508">
        <v>220.3480224609375</v>
      </c>
      <c r="L35" s="508"/>
      <c r="M35" s="508"/>
      <c r="N35" s="508">
        <v>220.55534362792969</v>
      </c>
      <c r="O35" s="508"/>
      <c r="P35" s="508"/>
      <c r="Q35" s="508"/>
      <c r="R35" s="508"/>
      <c r="S35" s="508"/>
      <c r="T35" s="3">
        <v>-0.2073211669921875</v>
      </c>
      <c r="U35" s="508">
        <v>7.2418117523193359</v>
      </c>
      <c r="V35" s="508"/>
      <c r="W35" s="508"/>
      <c r="X35" s="508"/>
      <c r="Y35" s="508">
        <v>24</v>
      </c>
      <c r="Z35" s="508"/>
      <c r="AA35" s="508"/>
      <c r="AB35" s="508"/>
      <c r="AC35" s="508"/>
      <c r="AD35" s="508"/>
      <c r="AE35" s="551">
        <v>24.066499710083008</v>
      </c>
      <c r="AF35" s="551"/>
      <c r="AG35" s="551"/>
      <c r="AH35" s="551">
        <v>24.066499710083008</v>
      </c>
      <c r="AI35" s="551"/>
      <c r="AJ35" s="551"/>
      <c r="AK35" s="5">
        <v>1.3985042981529237</v>
      </c>
      <c r="AL35" s="508">
        <v>24</v>
      </c>
      <c r="AM35" s="508"/>
      <c r="AN35" s="508"/>
      <c r="AO35" s="508"/>
      <c r="AP35" s="551">
        <v>60.103500366210938</v>
      </c>
      <c r="AQ35" s="551"/>
      <c r="AR35" s="551"/>
      <c r="AS35" s="551"/>
      <c r="AT35" s="551"/>
      <c r="AU35" s="508">
        <v>24</v>
      </c>
      <c r="AV35" s="508"/>
    </row>
    <row r="36" spans="2:48" ht="14.25" customHeight="1">
      <c r="B36" s="514" t="s">
        <v>114</v>
      </c>
      <c r="C36" s="514"/>
      <c r="D36" s="514"/>
      <c r="E36" s="553">
        <v>88.770828247070313</v>
      </c>
      <c r="F36" s="553"/>
      <c r="G36" s="553"/>
      <c r="H36" s="553"/>
      <c r="I36" s="553">
        <v>50.227043151855469</v>
      </c>
      <c r="J36" s="553"/>
      <c r="K36" s="508">
        <v>268.50198364257812</v>
      </c>
      <c r="L36" s="508"/>
      <c r="M36" s="508"/>
      <c r="N36" s="508">
        <v>269.21871948242187</v>
      </c>
      <c r="O36" s="508"/>
      <c r="P36" s="508"/>
      <c r="Q36" s="508"/>
      <c r="R36" s="508"/>
      <c r="S36" s="508"/>
      <c r="T36" s="3">
        <v>-0.71673583984375</v>
      </c>
      <c r="U36" s="508">
        <v>10.372005462646484</v>
      </c>
      <c r="V36" s="508"/>
      <c r="W36" s="508"/>
      <c r="X36" s="508"/>
      <c r="Y36" s="508">
        <v>24</v>
      </c>
      <c r="Z36" s="508"/>
      <c r="AA36" s="508"/>
      <c r="AB36" s="508"/>
      <c r="AC36" s="508"/>
      <c r="AD36" s="508"/>
      <c r="AE36" s="551">
        <v>20.164499282836914</v>
      </c>
      <c r="AF36" s="551"/>
      <c r="AG36" s="551"/>
      <c r="AH36" s="551">
        <v>20.164499282836914</v>
      </c>
      <c r="AI36" s="551"/>
      <c r="AJ36" s="551"/>
      <c r="AK36" s="5">
        <v>1.1717590533256532</v>
      </c>
      <c r="AL36" s="508">
        <v>24</v>
      </c>
      <c r="AM36" s="508"/>
      <c r="AN36" s="508"/>
      <c r="AO36" s="508"/>
      <c r="AP36" s="551">
        <v>49.103000640869141</v>
      </c>
      <c r="AQ36" s="551"/>
      <c r="AR36" s="551"/>
      <c r="AS36" s="551"/>
      <c r="AT36" s="551"/>
      <c r="AU36" s="508">
        <v>24</v>
      </c>
      <c r="AV36" s="508"/>
    </row>
    <row r="37" spans="2:48" ht="15" customHeight="1">
      <c r="B37" s="514" t="s">
        <v>115</v>
      </c>
      <c r="C37" s="514"/>
      <c r="D37" s="514"/>
      <c r="E37" s="553">
        <v>91.874412536621094</v>
      </c>
      <c r="F37" s="553"/>
      <c r="G37" s="553"/>
      <c r="H37" s="553"/>
      <c r="I37" s="553">
        <v>47.667259216308594</v>
      </c>
      <c r="J37" s="553"/>
      <c r="K37" s="508">
        <v>208.18783569335937</v>
      </c>
      <c r="L37" s="508"/>
      <c r="M37" s="508"/>
      <c r="N37" s="508">
        <v>208.544921875</v>
      </c>
      <c r="O37" s="508"/>
      <c r="P37" s="508"/>
      <c r="Q37" s="508"/>
      <c r="R37" s="508"/>
      <c r="S37" s="508"/>
      <c r="T37" s="3">
        <v>-0.357086181640625</v>
      </c>
      <c r="U37" s="508">
        <v>9.2232217788696289</v>
      </c>
      <c r="V37" s="508"/>
      <c r="W37" s="508"/>
      <c r="X37" s="508"/>
      <c r="Y37" s="508">
        <v>24</v>
      </c>
      <c r="Z37" s="508"/>
      <c r="AA37" s="508"/>
      <c r="AB37" s="508"/>
      <c r="AC37" s="508"/>
      <c r="AD37" s="508"/>
      <c r="AE37" s="551">
        <v>19.25200080871582</v>
      </c>
      <c r="AF37" s="551"/>
      <c r="AG37" s="551"/>
      <c r="AH37" s="551">
        <v>19.25200080871582</v>
      </c>
      <c r="AI37" s="551"/>
      <c r="AJ37" s="551"/>
      <c r="AK37" s="5">
        <v>1.1187337669944764</v>
      </c>
      <c r="AL37" s="508">
        <v>24</v>
      </c>
      <c r="AM37" s="508"/>
      <c r="AN37" s="508"/>
      <c r="AO37" s="508"/>
      <c r="AP37" s="551">
        <v>48.392498016357422</v>
      </c>
      <c r="AQ37" s="551"/>
      <c r="AR37" s="551"/>
      <c r="AS37" s="551"/>
      <c r="AT37" s="551"/>
      <c r="AU37" s="508">
        <v>24</v>
      </c>
      <c r="AV37" s="508"/>
    </row>
    <row r="38" spans="2:48" ht="14.25" customHeight="1">
      <c r="B38" s="514" t="s">
        <v>116</v>
      </c>
      <c r="C38" s="514"/>
      <c r="D38" s="514"/>
      <c r="E38" s="553">
        <v>93.490318298339844</v>
      </c>
      <c r="F38" s="553"/>
      <c r="G38" s="553"/>
      <c r="H38" s="553"/>
      <c r="I38" s="553">
        <v>49.985984802246094</v>
      </c>
      <c r="J38" s="553"/>
      <c r="K38" s="508">
        <v>232.50364685058594</v>
      </c>
      <c r="L38" s="508"/>
      <c r="M38" s="508"/>
      <c r="N38" s="508">
        <v>233.01835632324219</v>
      </c>
      <c r="O38" s="508"/>
      <c r="P38" s="508"/>
      <c r="Q38" s="508"/>
      <c r="R38" s="508"/>
      <c r="S38" s="508"/>
      <c r="T38" s="3">
        <v>-0.51470947265625</v>
      </c>
      <c r="U38" s="508">
        <v>10.138198852539062</v>
      </c>
      <c r="V38" s="508"/>
      <c r="W38" s="508"/>
      <c r="X38" s="508"/>
      <c r="Y38" s="508">
        <v>24</v>
      </c>
      <c r="Z38" s="508"/>
      <c r="AA38" s="508"/>
      <c r="AB38" s="508"/>
      <c r="AC38" s="508"/>
      <c r="AD38" s="508"/>
      <c r="AE38" s="551">
        <v>18.882499694824219</v>
      </c>
      <c r="AF38" s="551"/>
      <c r="AG38" s="551"/>
      <c r="AH38" s="551">
        <v>18.882499694824219</v>
      </c>
      <c r="AI38" s="551"/>
      <c r="AJ38" s="551"/>
      <c r="AK38" s="5">
        <v>1.0972620572662355</v>
      </c>
      <c r="AL38" s="508">
        <v>24</v>
      </c>
      <c r="AM38" s="508"/>
      <c r="AN38" s="508"/>
      <c r="AO38" s="508"/>
      <c r="AP38" s="551">
        <v>46.823497772216797</v>
      </c>
      <c r="AQ38" s="551"/>
      <c r="AR38" s="551"/>
      <c r="AS38" s="551"/>
      <c r="AT38" s="551"/>
      <c r="AU38" s="508">
        <v>24</v>
      </c>
      <c r="AV38" s="508"/>
    </row>
    <row r="39" spans="2:48" ht="14.25" customHeight="1">
      <c r="B39" s="514" t="s">
        <v>117</v>
      </c>
      <c r="C39" s="514"/>
      <c r="D39" s="514"/>
      <c r="E39" s="553">
        <v>100.17197418212891</v>
      </c>
      <c r="F39" s="553"/>
      <c r="G39" s="553"/>
      <c r="H39" s="553"/>
      <c r="I39" s="553">
        <v>59.425762176513672</v>
      </c>
      <c r="J39" s="553"/>
      <c r="K39" s="508">
        <v>321.98699951171875</v>
      </c>
      <c r="L39" s="508"/>
      <c r="M39" s="508"/>
      <c r="N39" s="508">
        <v>322.97378540039062</v>
      </c>
      <c r="O39" s="508"/>
      <c r="P39" s="508"/>
      <c r="Q39" s="508"/>
      <c r="R39" s="508"/>
      <c r="S39" s="508"/>
      <c r="T39" s="3">
        <v>-0.986785888671875</v>
      </c>
      <c r="U39" s="508">
        <v>13.159310340881348</v>
      </c>
      <c r="V39" s="508"/>
      <c r="W39" s="508"/>
      <c r="X39" s="508"/>
      <c r="Y39" s="508">
        <v>24</v>
      </c>
      <c r="Z39" s="508"/>
      <c r="AA39" s="508"/>
      <c r="AB39" s="508"/>
      <c r="AC39" s="508"/>
      <c r="AD39" s="508"/>
      <c r="AE39" s="551">
        <v>16.96299934387207</v>
      </c>
      <c r="AF39" s="551"/>
      <c r="AG39" s="551"/>
      <c r="AH39" s="551">
        <v>16.96299934387207</v>
      </c>
      <c r="AI39" s="551"/>
      <c r="AJ39" s="551"/>
      <c r="AK39" s="5">
        <v>0.98571989187240605</v>
      </c>
      <c r="AL39" s="508">
        <v>24</v>
      </c>
      <c r="AM39" s="508"/>
      <c r="AN39" s="508"/>
      <c r="AO39" s="508"/>
      <c r="AP39" s="551">
        <v>44.589500427246094</v>
      </c>
      <c r="AQ39" s="551"/>
      <c r="AR39" s="551"/>
      <c r="AS39" s="551"/>
      <c r="AT39" s="551"/>
      <c r="AU39" s="508">
        <v>24</v>
      </c>
      <c r="AV39" s="508"/>
    </row>
    <row r="40" spans="2:48" ht="15" customHeight="1">
      <c r="B40" s="514" t="s">
        <v>118</v>
      </c>
      <c r="C40" s="514"/>
      <c r="D40" s="514"/>
      <c r="E40" s="553">
        <v>100.753662109375</v>
      </c>
      <c r="F40" s="553"/>
      <c r="G40" s="553"/>
      <c r="H40" s="553"/>
      <c r="I40" s="553">
        <v>65.336944580078125</v>
      </c>
      <c r="J40" s="553"/>
      <c r="K40" s="508">
        <v>424.70947265625</v>
      </c>
      <c r="L40" s="508"/>
      <c r="M40" s="508"/>
      <c r="N40" s="508">
        <v>425.8380126953125</v>
      </c>
      <c r="O40" s="508"/>
      <c r="P40" s="508"/>
      <c r="Q40" s="508"/>
      <c r="R40" s="508"/>
      <c r="S40" s="508"/>
      <c r="T40" s="3">
        <v>-1.1285400390625</v>
      </c>
      <c r="U40" s="508">
        <v>15.092823028564453</v>
      </c>
      <c r="V40" s="508"/>
      <c r="W40" s="508"/>
      <c r="X40" s="508"/>
      <c r="Y40" s="508">
        <v>24</v>
      </c>
      <c r="Z40" s="508"/>
      <c r="AA40" s="508"/>
      <c r="AB40" s="508"/>
      <c r="AC40" s="508"/>
      <c r="AD40" s="508"/>
      <c r="AE40" s="551">
        <v>17.721500396728516</v>
      </c>
      <c r="AF40" s="551"/>
      <c r="AG40" s="551"/>
      <c r="AH40" s="551">
        <v>17.721500396728516</v>
      </c>
      <c r="AI40" s="551"/>
      <c r="AJ40" s="551"/>
      <c r="AK40" s="5">
        <v>1.0297963880538941</v>
      </c>
      <c r="AL40" s="508">
        <v>24</v>
      </c>
      <c r="AM40" s="508"/>
      <c r="AN40" s="508"/>
      <c r="AO40" s="508"/>
      <c r="AP40" s="551">
        <v>45.848499298095703</v>
      </c>
      <c r="AQ40" s="551"/>
      <c r="AR40" s="551"/>
      <c r="AS40" s="551"/>
      <c r="AT40" s="551"/>
      <c r="AU40" s="508">
        <v>24</v>
      </c>
      <c r="AV40" s="508"/>
    </row>
    <row r="41" spans="2:48" ht="14.25" customHeight="1">
      <c r="B41" s="514" t="s">
        <v>119</v>
      </c>
      <c r="C41" s="514"/>
      <c r="D41" s="514"/>
      <c r="E41" s="553">
        <v>102.17120361328125</v>
      </c>
      <c r="F41" s="553"/>
      <c r="G41" s="553"/>
      <c r="H41" s="553"/>
      <c r="I41" s="553">
        <v>64.673980712890625</v>
      </c>
      <c r="J41" s="553"/>
      <c r="K41" s="508">
        <v>408.50656127929687</v>
      </c>
      <c r="L41" s="508"/>
      <c r="M41" s="508"/>
      <c r="N41" s="508">
        <v>409.71356201171875</v>
      </c>
      <c r="O41" s="508"/>
      <c r="P41" s="508"/>
      <c r="Q41" s="508"/>
      <c r="R41" s="508"/>
      <c r="S41" s="508"/>
      <c r="T41" s="3">
        <v>-1.207000732421875</v>
      </c>
      <c r="U41" s="508">
        <v>15.370660781860352</v>
      </c>
      <c r="V41" s="508"/>
      <c r="W41" s="508"/>
      <c r="X41" s="508"/>
      <c r="Y41" s="508">
        <v>24</v>
      </c>
      <c r="Z41" s="508"/>
      <c r="AA41" s="508"/>
      <c r="AB41" s="508"/>
      <c r="AC41" s="508"/>
      <c r="AD41" s="508"/>
      <c r="AE41" s="551">
        <v>21.034500122070313</v>
      </c>
      <c r="AF41" s="551"/>
      <c r="AG41" s="551"/>
      <c r="AH41" s="551">
        <v>21.034500122070313</v>
      </c>
      <c r="AI41" s="551"/>
      <c r="AJ41" s="551"/>
      <c r="AK41" s="5">
        <v>1.222314802093506</v>
      </c>
      <c r="AL41" s="508">
        <v>24</v>
      </c>
      <c r="AM41" s="508"/>
      <c r="AN41" s="508"/>
      <c r="AO41" s="508"/>
      <c r="AP41" s="551">
        <v>54.666000366210938</v>
      </c>
      <c r="AQ41" s="551"/>
      <c r="AR41" s="551"/>
      <c r="AS41" s="551"/>
      <c r="AT41" s="551"/>
      <c r="AU41" s="508">
        <v>24</v>
      </c>
      <c r="AV41" s="508"/>
    </row>
    <row r="42" spans="2:48" ht="14.25" customHeight="1">
      <c r="B42" s="514" t="s">
        <v>120</v>
      </c>
      <c r="C42" s="514"/>
      <c r="D42" s="514"/>
      <c r="E42" s="553">
        <v>102.30368041992187</v>
      </c>
      <c r="F42" s="553"/>
      <c r="G42" s="553"/>
      <c r="H42" s="553"/>
      <c r="I42" s="553">
        <v>60.091396331787109</v>
      </c>
      <c r="J42" s="553"/>
      <c r="K42" s="508">
        <v>330.4119873046875</v>
      </c>
      <c r="L42" s="508"/>
      <c r="M42" s="508"/>
      <c r="N42" s="508">
        <v>331.48226928710937</v>
      </c>
      <c r="O42" s="508"/>
      <c r="P42" s="508"/>
      <c r="Q42" s="508"/>
      <c r="R42" s="508"/>
      <c r="S42" s="508"/>
      <c r="T42" s="3">
        <v>-1.070281982421875</v>
      </c>
      <c r="U42" s="508">
        <v>13.991594314575195</v>
      </c>
      <c r="V42" s="508"/>
      <c r="W42" s="508"/>
      <c r="X42" s="508"/>
      <c r="Y42" s="508">
        <v>24</v>
      </c>
      <c r="Z42" s="508"/>
      <c r="AA42" s="508"/>
      <c r="AB42" s="508"/>
      <c r="AC42" s="508"/>
      <c r="AD42" s="508"/>
      <c r="AE42" s="551">
        <v>22.843000411987305</v>
      </c>
      <c r="AF42" s="551"/>
      <c r="AG42" s="551"/>
      <c r="AH42" s="551">
        <v>22.843000411987305</v>
      </c>
      <c r="AI42" s="551"/>
      <c r="AJ42" s="551"/>
      <c r="AK42" s="5">
        <v>1.3274067539405823</v>
      </c>
      <c r="AL42" s="508">
        <v>24</v>
      </c>
      <c r="AM42" s="508"/>
      <c r="AN42" s="508"/>
      <c r="AO42" s="508"/>
      <c r="AP42" s="551">
        <v>57.294998168945313</v>
      </c>
      <c r="AQ42" s="551"/>
      <c r="AR42" s="551"/>
      <c r="AS42" s="551"/>
      <c r="AT42" s="551"/>
      <c r="AU42" s="508">
        <v>24</v>
      </c>
      <c r="AV42" s="508"/>
    </row>
    <row r="43" spans="2:48" ht="14.25" customHeight="1">
      <c r="B43" s="514" t="s">
        <v>121</v>
      </c>
      <c r="C43" s="514"/>
      <c r="D43" s="514"/>
      <c r="E43" s="553">
        <v>101.41550445556641</v>
      </c>
      <c r="F43" s="553"/>
      <c r="G43" s="553"/>
      <c r="H43" s="553"/>
      <c r="I43" s="553">
        <v>57.038703918457031</v>
      </c>
      <c r="J43" s="553"/>
      <c r="K43" s="508">
        <v>275.80587768554687</v>
      </c>
      <c r="L43" s="508"/>
      <c r="M43" s="508"/>
      <c r="N43" s="508">
        <v>276.59963989257812</v>
      </c>
      <c r="O43" s="508"/>
      <c r="P43" s="508"/>
      <c r="Q43" s="508"/>
      <c r="R43" s="508"/>
      <c r="S43" s="508"/>
      <c r="T43" s="3">
        <v>-0.79376220703125</v>
      </c>
      <c r="U43" s="508">
        <v>12.274540901184082</v>
      </c>
      <c r="V43" s="508"/>
      <c r="W43" s="508"/>
      <c r="X43" s="508"/>
      <c r="Y43" s="508">
        <v>24</v>
      </c>
      <c r="Z43" s="508"/>
      <c r="AA43" s="508"/>
      <c r="AB43" s="508"/>
      <c r="AC43" s="508"/>
      <c r="AD43" s="508"/>
      <c r="AE43" s="551">
        <v>17.041999816894531</v>
      </c>
      <c r="AF43" s="551"/>
      <c r="AG43" s="551"/>
      <c r="AH43" s="551">
        <v>17.041999816894531</v>
      </c>
      <c r="AI43" s="551"/>
      <c r="AJ43" s="551"/>
      <c r="AK43" s="5">
        <v>0.99031060935974125</v>
      </c>
      <c r="AL43" s="508">
        <v>24</v>
      </c>
      <c r="AM43" s="508"/>
      <c r="AN43" s="508"/>
      <c r="AO43" s="508"/>
      <c r="AP43" s="551">
        <v>43.319000244140625</v>
      </c>
      <c r="AQ43" s="551"/>
      <c r="AR43" s="551"/>
      <c r="AS43" s="551"/>
      <c r="AT43" s="551"/>
      <c r="AU43" s="508">
        <v>24</v>
      </c>
      <c r="AV43" s="508"/>
    </row>
    <row r="44" spans="2:48" ht="15" customHeight="1">
      <c r="B44" s="514" t="s">
        <v>122</v>
      </c>
      <c r="C44" s="514"/>
      <c r="D44" s="514"/>
      <c r="E44" s="553">
        <v>99.937606811523438</v>
      </c>
      <c r="F44" s="553"/>
      <c r="G44" s="553"/>
      <c r="H44" s="553"/>
      <c r="I44" s="553">
        <v>53.070087432861328</v>
      </c>
      <c r="J44" s="553"/>
      <c r="K44" s="508">
        <v>256.22042846679687</v>
      </c>
      <c r="L44" s="508"/>
      <c r="M44" s="508"/>
      <c r="N44" s="508">
        <v>256.9580078125</v>
      </c>
      <c r="O44" s="508"/>
      <c r="P44" s="508"/>
      <c r="Q44" s="508"/>
      <c r="R44" s="508"/>
      <c r="S44" s="508"/>
      <c r="T44" s="3">
        <v>-0.737579345703125</v>
      </c>
      <c r="U44" s="508">
        <v>12.039258003234863</v>
      </c>
      <c r="V44" s="508"/>
      <c r="W44" s="508"/>
      <c r="X44" s="508"/>
      <c r="Y44" s="508">
        <v>24</v>
      </c>
      <c r="Z44" s="508"/>
      <c r="AA44" s="508"/>
      <c r="AB44" s="508"/>
      <c r="AC44" s="508"/>
      <c r="AD44" s="508"/>
      <c r="AE44" s="551">
        <v>17.735500335693359</v>
      </c>
      <c r="AF44" s="551"/>
      <c r="AG44" s="551"/>
      <c r="AH44" s="551">
        <v>17.735500335693359</v>
      </c>
      <c r="AI44" s="551"/>
      <c r="AJ44" s="551"/>
      <c r="AK44" s="5">
        <v>1.0306099245071412</v>
      </c>
      <c r="AL44" s="508">
        <v>24</v>
      </c>
      <c r="AM44" s="508"/>
      <c r="AN44" s="508"/>
      <c r="AO44" s="508"/>
      <c r="AP44" s="551">
        <v>46.217998504638672</v>
      </c>
      <c r="AQ44" s="551"/>
      <c r="AR44" s="551"/>
      <c r="AS44" s="551"/>
      <c r="AT44" s="551"/>
      <c r="AU44" s="508">
        <v>24</v>
      </c>
      <c r="AV44" s="508"/>
    </row>
    <row r="45" spans="2:48" ht="14.25" customHeight="1">
      <c r="B45" s="514" t="s">
        <v>123</v>
      </c>
      <c r="C45" s="514"/>
      <c r="D45" s="514"/>
      <c r="E45" s="553">
        <v>100.96497344970703</v>
      </c>
      <c r="F45" s="553"/>
      <c r="G45" s="553"/>
      <c r="H45" s="553"/>
      <c r="I45" s="553">
        <v>52.230350494384766</v>
      </c>
      <c r="J45" s="553"/>
      <c r="K45" s="508">
        <v>251.19194030761719</v>
      </c>
      <c r="L45" s="508"/>
      <c r="M45" s="508"/>
      <c r="N45" s="508">
        <v>251.92234802246094</v>
      </c>
      <c r="O45" s="508"/>
      <c r="P45" s="508"/>
      <c r="Q45" s="508"/>
      <c r="R45" s="508"/>
      <c r="S45" s="508"/>
      <c r="T45" s="3">
        <v>-0.73040771484375</v>
      </c>
      <c r="U45" s="508">
        <v>12.274728775024414</v>
      </c>
      <c r="V45" s="508"/>
      <c r="W45" s="508"/>
      <c r="X45" s="508"/>
      <c r="Y45" s="508">
        <v>24</v>
      </c>
      <c r="Z45" s="508"/>
      <c r="AA45" s="508"/>
      <c r="AB45" s="508"/>
      <c r="AC45" s="508"/>
      <c r="AD45" s="508"/>
      <c r="AE45" s="551">
        <v>20.513999938964844</v>
      </c>
      <c r="AF45" s="551"/>
      <c r="AG45" s="551"/>
      <c r="AH45" s="551">
        <v>20.513999938964844</v>
      </c>
      <c r="AI45" s="551"/>
      <c r="AJ45" s="551"/>
      <c r="AK45" s="5">
        <v>1.1920685364532471</v>
      </c>
      <c r="AL45" s="508">
        <v>24</v>
      </c>
      <c r="AM45" s="508"/>
      <c r="AN45" s="508"/>
      <c r="AO45" s="508"/>
      <c r="AP45" s="551">
        <v>50.22650146484375</v>
      </c>
      <c r="AQ45" s="551"/>
      <c r="AR45" s="551"/>
      <c r="AS45" s="551"/>
      <c r="AT45" s="551"/>
      <c r="AU45" s="508">
        <v>24</v>
      </c>
      <c r="AV45" s="508"/>
    </row>
    <row r="46" spans="2:48" ht="14.25" customHeight="1">
      <c r="B46" s="514" t="s">
        <v>124</v>
      </c>
      <c r="C46" s="514"/>
      <c r="D46" s="514"/>
      <c r="E46" s="553">
        <v>100.00005340576172</v>
      </c>
      <c r="F46" s="553"/>
      <c r="G46" s="553"/>
      <c r="H46" s="553"/>
      <c r="I46" s="553">
        <v>46.509876251220703</v>
      </c>
      <c r="J46" s="553"/>
      <c r="K46" s="508">
        <v>187.67900085449219</v>
      </c>
      <c r="L46" s="508"/>
      <c r="M46" s="508"/>
      <c r="N46" s="508">
        <v>188.08920288085937</v>
      </c>
      <c r="O46" s="508"/>
      <c r="P46" s="508"/>
      <c r="Q46" s="508"/>
      <c r="R46" s="508"/>
      <c r="S46" s="508"/>
      <c r="T46" s="3">
        <v>-0.4102020263671875</v>
      </c>
      <c r="U46" s="508">
        <v>10.062132835388184</v>
      </c>
      <c r="V46" s="508"/>
      <c r="W46" s="508"/>
      <c r="X46" s="508"/>
      <c r="Y46" s="508">
        <v>24</v>
      </c>
      <c r="Z46" s="508"/>
      <c r="AA46" s="508"/>
      <c r="AB46" s="508"/>
      <c r="AC46" s="508"/>
      <c r="AD46" s="508"/>
      <c r="AE46" s="551">
        <v>17.571500778198242</v>
      </c>
      <c r="AF46" s="551"/>
      <c r="AG46" s="551"/>
      <c r="AH46" s="551">
        <v>17.571500778198242</v>
      </c>
      <c r="AI46" s="551"/>
      <c r="AJ46" s="551"/>
      <c r="AK46" s="5">
        <v>1.0210799102210999</v>
      </c>
      <c r="AL46" s="508">
        <v>24</v>
      </c>
      <c r="AM46" s="508"/>
      <c r="AN46" s="508"/>
      <c r="AO46" s="508"/>
      <c r="AP46" s="551">
        <v>45.915500640869141</v>
      </c>
      <c r="AQ46" s="551"/>
      <c r="AR46" s="551"/>
      <c r="AS46" s="551"/>
      <c r="AT46" s="551"/>
      <c r="AU46" s="508">
        <v>24</v>
      </c>
      <c r="AV46" s="508"/>
    </row>
    <row r="47" spans="2:48" ht="14.25" customHeight="1">
      <c r="B47" s="514" t="s">
        <v>125</v>
      </c>
      <c r="C47" s="514"/>
      <c r="D47" s="514"/>
      <c r="E47" s="553">
        <v>100.15621948242187</v>
      </c>
      <c r="F47" s="553"/>
      <c r="G47" s="553"/>
      <c r="H47" s="553"/>
      <c r="I47" s="553">
        <v>47.639522552490234</v>
      </c>
      <c r="J47" s="553"/>
      <c r="K47" s="508">
        <v>194.29698181152344</v>
      </c>
      <c r="L47" s="508"/>
      <c r="M47" s="508"/>
      <c r="N47" s="508">
        <v>194.78073120117187</v>
      </c>
      <c r="O47" s="508"/>
      <c r="P47" s="508"/>
      <c r="Q47" s="508"/>
      <c r="R47" s="508"/>
      <c r="S47" s="508"/>
      <c r="T47" s="3">
        <v>-0.4837493896484375</v>
      </c>
      <c r="U47" s="508">
        <v>10.228074073791504</v>
      </c>
      <c r="V47" s="508"/>
      <c r="W47" s="508"/>
      <c r="X47" s="508"/>
      <c r="Y47" s="508">
        <v>24</v>
      </c>
      <c r="Z47" s="508"/>
      <c r="AA47" s="508"/>
      <c r="AB47" s="508"/>
      <c r="AC47" s="508"/>
      <c r="AD47" s="508"/>
      <c r="AE47" s="551">
        <v>15.441499710083008</v>
      </c>
      <c r="AF47" s="551"/>
      <c r="AG47" s="551"/>
      <c r="AH47" s="551">
        <v>15.441499710083008</v>
      </c>
      <c r="AI47" s="551"/>
      <c r="AJ47" s="551"/>
      <c r="AK47" s="5">
        <v>0.89730554815292363</v>
      </c>
      <c r="AL47" s="508">
        <v>24</v>
      </c>
      <c r="AM47" s="508"/>
      <c r="AN47" s="508"/>
      <c r="AO47" s="508"/>
      <c r="AP47" s="551">
        <v>42.759998321533203</v>
      </c>
      <c r="AQ47" s="551"/>
      <c r="AR47" s="551"/>
      <c r="AS47" s="551"/>
      <c r="AT47" s="551"/>
      <c r="AU47" s="508">
        <v>24</v>
      </c>
      <c r="AV47" s="508"/>
    </row>
    <row r="48" spans="2:48" ht="15" customHeight="1">
      <c r="B48" s="514" t="s">
        <v>126</v>
      </c>
      <c r="C48" s="514"/>
      <c r="D48" s="514"/>
      <c r="E48" s="553">
        <v>100.40458679199219</v>
      </c>
      <c r="F48" s="553"/>
      <c r="G48" s="553"/>
      <c r="H48" s="553"/>
      <c r="I48" s="553">
        <v>45.522941589355469</v>
      </c>
      <c r="J48" s="553"/>
      <c r="K48" s="508">
        <v>179.6402587890625</v>
      </c>
      <c r="L48" s="508"/>
      <c r="M48" s="508"/>
      <c r="N48" s="508">
        <v>179.99397277832031</v>
      </c>
      <c r="O48" s="508"/>
      <c r="P48" s="508"/>
      <c r="Q48" s="508"/>
      <c r="R48" s="508"/>
      <c r="S48" s="508"/>
      <c r="T48" s="3">
        <v>-0.3537139892578125</v>
      </c>
      <c r="U48" s="508">
        <v>9.8814582824707031</v>
      </c>
      <c r="V48" s="508"/>
      <c r="W48" s="508"/>
      <c r="X48" s="508"/>
      <c r="Y48" s="508">
        <v>24</v>
      </c>
      <c r="Z48" s="508"/>
      <c r="AA48" s="508"/>
      <c r="AB48" s="508"/>
      <c r="AC48" s="508"/>
      <c r="AD48" s="508"/>
      <c r="AE48" s="551">
        <v>18.034999847412109</v>
      </c>
      <c r="AF48" s="551"/>
      <c r="AG48" s="551"/>
      <c r="AH48" s="551">
        <v>18.034999847412109</v>
      </c>
      <c r="AI48" s="551"/>
      <c r="AJ48" s="551"/>
      <c r="AK48" s="5">
        <v>1.0480138411331177</v>
      </c>
      <c r="AL48" s="508">
        <v>24</v>
      </c>
      <c r="AM48" s="508"/>
      <c r="AN48" s="508"/>
      <c r="AO48" s="508"/>
      <c r="AP48" s="551">
        <v>51.233501434326172</v>
      </c>
      <c r="AQ48" s="551"/>
      <c r="AR48" s="551"/>
      <c r="AS48" s="551"/>
      <c r="AT48" s="551"/>
      <c r="AU48" s="508">
        <v>24</v>
      </c>
      <c r="AV48" s="508"/>
    </row>
    <row r="49" spans="2:48" ht="14.25" customHeight="1">
      <c r="B49" s="514" t="s">
        <v>127</v>
      </c>
      <c r="C49" s="514"/>
      <c r="D49" s="514"/>
      <c r="E49" s="553">
        <v>100.568359375</v>
      </c>
      <c r="F49" s="553"/>
      <c r="G49" s="553"/>
      <c r="H49" s="553"/>
      <c r="I49" s="553">
        <v>47.690586090087891</v>
      </c>
      <c r="J49" s="553"/>
      <c r="K49" s="508">
        <v>221.47047424316406</v>
      </c>
      <c r="L49" s="508"/>
      <c r="M49" s="508"/>
      <c r="N49" s="508">
        <v>221.91850280761719</v>
      </c>
      <c r="O49" s="508"/>
      <c r="P49" s="508"/>
      <c r="Q49" s="508"/>
      <c r="R49" s="508"/>
      <c r="S49" s="508"/>
      <c r="T49" s="3">
        <v>-0.448028564453125</v>
      </c>
      <c r="U49" s="508">
        <v>11.738271713256836</v>
      </c>
      <c r="V49" s="508"/>
      <c r="W49" s="508"/>
      <c r="X49" s="508"/>
      <c r="Y49" s="508">
        <v>24</v>
      </c>
      <c r="Z49" s="508"/>
      <c r="AA49" s="508"/>
      <c r="AB49" s="508"/>
      <c r="AC49" s="508"/>
      <c r="AD49" s="508"/>
      <c r="AE49" s="551">
        <v>26.074499130249023</v>
      </c>
      <c r="AF49" s="551"/>
      <c r="AG49" s="551"/>
      <c r="AH49" s="551">
        <v>26.074499130249023</v>
      </c>
      <c r="AI49" s="551"/>
      <c r="AJ49" s="551"/>
      <c r="AK49" s="5">
        <v>1.5151891444587708</v>
      </c>
      <c r="AL49" s="508">
        <v>24</v>
      </c>
      <c r="AM49" s="508"/>
      <c r="AN49" s="508"/>
      <c r="AO49" s="508"/>
      <c r="AP49" s="551">
        <v>64.43499755859375</v>
      </c>
      <c r="AQ49" s="551"/>
      <c r="AR49" s="551"/>
      <c r="AS49" s="551"/>
      <c r="AT49" s="551"/>
      <c r="AU49" s="508">
        <v>24</v>
      </c>
      <c r="AV49" s="508"/>
    </row>
    <row r="50" spans="2:48" ht="14.25" customHeight="1">
      <c r="B50" s="514" t="s">
        <v>128</v>
      </c>
      <c r="C50" s="514"/>
      <c r="D50" s="514"/>
      <c r="E50" s="553">
        <v>99.805976867675781</v>
      </c>
      <c r="F50" s="553"/>
      <c r="G50" s="553"/>
      <c r="H50" s="553"/>
      <c r="I50" s="553">
        <v>50.897407531738281</v>
      </c>
      <c r="J50" s="553"/>
      <c r="K50" s="508">
        <v>244.75442504882813</v>
      </c>
      <c r="L50" s="508"/>
      <c r="M50" s="508"/>
      <c r="N50" s="508">
        <v>245.25582885742187</v>
      </c>
      <c r="O50" s="508"/>
      <c r="P50" s="508"/>
      <c r="Q50" s="508"/>
      <c r="R50" s="508"/>
      <c r="S50" s="508"/>
      <c r="T50" s="3">
        <v>-0.50140380859375</v>
      </c>
      <c r="U50" s="508">
        <v>11.999900817871094</v>
      </c>
      <c r="V50" s="508"/>
      <c r="W50" s="508"/>
      <c r="X50" s="508"/>
      <c r="Y50" s="508">
        <v>24</v>
      </c>
      <c r="Z50" s="508"/>
      <c r="AA50" s="508"/>
      <c r="AB50" s="508"/>
      <c r="AC50" s="508"/>
      <c r="AD50" s="508"/>
      <c r="AE50" s="551">
        <v>19.71150016784668</v>
      </c>
      <c r="AF50" s="551"/>
      <c r="AG50" s="551"/>
      <c r="AH50" s="551">
        <v>19.71150016784668</v>
      </c>
      <c r="AI50" s="551"/>
      <c r="AJ50" s="551"/>
      <c r="AK50" s="5">
        <v>1.1454352747535705</v>
      </c>
      <c r="AL50" s="508">
        <v>24</v>
      </c>
      <c r="AM50" s="508"/>
      <c r="AN50" s="508"/>
      <c r="AO50" s="508"/>
      <c r="AP50" s="551">
        <v>48.734500885009766</v>
      </c>
      <c r="AQ50" s="551"/>
      <c r="AR50" s="551"/>
      <c r="AS50" s="551"/>
      <c r="AT50" s="551"/>
      <c r="AU50" s="508">
        <v>24</v>
      </c>
      <c r="AV50" s="508"/>
    </row>
    <row r="51" spans="2:48" ht="15" customHeight="1">
      <c r="B51" s="514" t="s">
        <v>129</v>
      </c>
      <c r="C51" s="514"/>
      <c r="D51" s="514"/>
      <c r="E51" s="553">
        <v>100.18723297119141</v>
      </c>
      <c r="F51" s="553"/>
      <c r="G51" s="553"/>
      <c r="H51" s="553"/>
      <c r="I51" s="553">
        <v>44.684719085693359</v>
      </c>
      <c r="J51" s="553"/>
      <c r="K51" s="508">
        <v>167.00779724121094</v>
      </c>
      <c r="L51" s="508"/>
      <c r="M51" s="508"/>
      <c r="N51" s="508">
        <v>167.10081481933594</v>
      </c>
      <c r="O51" s="508"/>
      <c r="P51" s="508"/>
      <c r="Q51" s="508"/>
      <c r="R51" s="508"/>
      <c r="S51" s="508"/>
      <c r="T51" s="3">
        <v>-9.3017578125E-2</v>
      </c>
      <c r="U51" s="508">
        <v>9.2907915115356445</v>
      </c>
      <c r="V51" s="508"/>
      <c r="W51" s="508"/>
      <c r="X51" s="508"/>
      <c r="Y51" s="508">
        <v>24</v>
      </c>
      <c r="Z51" s="508"/>
      <c r="AA51" s="508"/>
      <c r="AB51" s="508"/>
      <c r="AC51" s="508"/>
      <c r="AD51" s="508"/>
      <c r="AE51" s="551">
        <v>18.716499328613281</v>
      </c>
      <c r="AF51" s="551"/>
      <c r="AG51" s="551"/>
      <c r="AH51" s="551">
        <v>18.716499328613281</v>
      </c>
      <c r="AI51" s="551"/>
      <c r="AJ51" s="551"/>
      <c r="AK51" s="5">
        <v>1.0876157759857179</v>
      </c>
      <c r="AL51" s="508">
        <v>24</v>
      </c>
      <c r="AM51" s="508"/>
      <c r="AN51" s="508"/>
      <c r="AO51" s="508"/>
      <c r="AP51" s="551">
        <v>47.9114990234375</v>
      </c>
      <c r="AQ51" s="551"/>
      <c r="AR51" s="551"/>
      <c r="AS51" s="551"/>
      <c r="AT51" s="551"/>
      <c r="AU51" s="508">
        <v>24</v>
      </c>
      <c r="AV51" s="508"/>
    </row>
    <row r="52" spans="2:48" ht="14.25" customHeight="1">
      <c r="B52" s="514" t="s">
        <v>130</v>
      </c>
      <c r="C52" s="514"/>
      <c r="D52" s="514"/>
      <c r="E52" s="553">
        <v>64.072441101074219</v>
      </c>
      <c r="F52" s="553"/>
      <c r="G52" s="553"/>
      <c r="H52" s="553"/>
      <c r="I52" s="553">
        <v>43.036357879638672</v>
      </c>
      <c r="J52" s="553"/>
      <c r="K52" s="508">
        <v>331.01913452148437</v>
      </c>
      <c r="L52" s="508"/>
      <c r="M52" s="508"/>
      <c r="N52" s="508">
        <v>330.82666015625</v>
      </c>
      <c r="O52" s="508"/>
      <c r="P52" s="508"/>
      <c r="Q52" s="508"/>
      <c r="R52" s="508"/>
      <c r="S52" s="508"/>
      <c r="T52" s="3">
        <v>0.192474365234375</v>
      </c>
      <c r="U52" s="508">
        <v>6.9752135276794434</v>
      </c>
      <c r="V52" s="508"/>
      <c r="W52" s="508"/>
      <c r="X52" s="508"/>
      <c r="Y52" s="508">
        <v>24</v>
      </c>
      <c r="Z52" s="508"/>
      <c r="AA52" s="508"/>
      <c r="AB52" s="508"/>
      <c r="AC52" s="508"/>
      <c r="AD52" s="508"/>
      <c r="AE52" s="551">
        <v>20.597000122070313</v>
      </c>
      <c r="AF52" s="551"/>
      <c r="AG52" s="551"/>
      <c r="AH52" s="551">
        <v>20.597000122070313</v>
      </c>
      <c r="AI52" s="551"/>
      <c r="AJ52" s="551"/>
      <c r="AK52" s="5">
        <v>1.1968916770935059</v>
      </c>
      <c r="AL52" s="508">
        <v>24</v>
      </c>
      <c r="AM52" s="508"/>
      <c r="AN52" s="508"/>
      <c r="AO52" s="508"/>
      <c r="AP52" s="551">
        <v>49.858501434326172</v>
      </c>
      <c r="AQ52" s="551"/>
      <c r="AR52" s="551"/>
      <c r="AS52" s="551"/>
      <c r="AT52" s="551"/>
      <c r="AU52" s="508">
        <v>24</v>
      </c>
      <c r="AV52" s="508"/>
    </row>
    <row r="53" spans="2:48" ht="14.25" customHeight="1">
      <c r="B53" s="514" t="s">
        <v>131</v>
      </c>
      <c r="C53" s="514"/>
      <c r="D53" s="514"/>
      <c r="E53" s="553">
        <v>78.786857604980469</v>
      </c>
      <c r="F53" s="553"/>
      <c r="G53" s="553"/>
      <c r="H53" s="553"/>
      <c r="I53" s="553">
        <v>40.079578399658203</v>
      </c>
      <c r="J53" s="553"/>
      <c r="K53" s="508">
        <v>181.31446838378906</v>
      </c>
      <c r="L53" s="508"/>
      <c r="M53" s="508"/>
      <c r="N53" s="508">
        <v>181.17303466796875</v>
      </c>
      <c r="O53" s="508"/>
      <c r="P53" s="508"/>
      <c r="Q53" s="508"/>
      <c r="R53" s="508"/>
      <c r="S53" s="508"/>
      <c r="T53" s="3">
        <v>0.1414337158203125</v>
      </c>
      <c r="U53" s="508">
        <v>7.0272302627563477</v>
      </c>
      <c r="V53" s="508"/>
      <c r="W53" s="508"/>
      <c r="X53" s="508"/>
      <c r="Y53" s="508">
        <v>24</v>
      </c>
      <c r="Z53" s="508"/>
      <c r="AA53" s="508"/>
      <c r="AB53" s="508"/>
      <c r="AC53" s="508"/>
      <c r="AD53" s="508"/>
      <c r="AE53" s="551">
        <v>17.492000579833984</v>
      </c>
      <c r="AF53" s="551"/>
      <c r="AG53" s="551"/>
      <c r="AH53" s="551">
        <v>17.492000579833984</v>
      </c>
      <c r="AI53" s="551"/>
      <c r="AJ53" s="551"/>
      <c r="AK53" s="5">
        <v>1.0164601536941529</v>
      </c>
      <c r="AL53" s="508">
        <v>24</v>
      </c>
      <c r="AM53" s="508"/>
      <c r="AN53" s="508"/>
      <c r="AO53" s="508"/>
      <c r="AP53" s="551">
        <v>45.243999481201172</v>
      </c>
      <c r="AQ53" s="551"/>
      <c r="AR53" s="551"/>
      <c r="AS53" s="551"/>
      <c r="AT53" s="551"/>
      <c r="AU53" s="508">
        <v>24</v>
      </c>
      <c r="AV53" s="508"/>
    </row>
    <row r="54" spans="2:48" ht="15.75" customHeight="1">
      <c r="B54" s="506" t="s">
        <v>60</v>
      </c>
      <c r="C54" s="506"/>
      <c r="D54" s="506"/>
      <c r="E54" s="552">
        <v>88.109514109293599</v>
      </c>
      <c r="F54" s="552"/>
      <c r="G54" s="552"/>
      <c r="H54" s="552"/>
      <c r="I54" s="552">
        <v>48.872336324055993</v>
      </c>
      <c r="J54" s="552"/>
      <c r="K54" s="501">
        <v>7649.5076904296848</v>
      </c>
      <c r="L54" s="501"/>
      <c r="M54" s="501"/>
      <c r="N54" s="501">
        <v>7665.3426055908203</v>
      </c>
      <c r="O54" s="501"/>
      <c r="P54" s="501"/>
      <c r="Q54" s="501"/>
      <c r="R54" s="501"/>
      <c r="S54" s="501"/>
      <c r="T54" s="4">
        <v>-15.834915161132823</v>
      </c>
      <c r="U54" s="501">
        <v>295.4411618797775</v>
      </c>
      <c r="V54" s="501"/>
      <c r="W54" s="501"/>
      <c r="X54" s="501"/>
      <c r="Y54" s="500">
        <v>720</v>
      </c>
      <c r="Z54" s="500"/>
      <c r="AA54" s="500"/>
      <c r="AB54" s="500"/>
      <c r="AC54" s="500"/>
      <c r="AD54" s="500"/>
      <c r="AE54" s="501">
        <v>583.3370001860892</v>
      </c>
      <c r="AF54" s="501"/>
      <c r="AG54" s="501"/>
      <c r="AH54" s="501">
        <v>583.3370001860892</v>
      </c>
      <c r="AI54" s="501"/>
      <c r="AJ54" s="501"/>
      <c r="AK54" s="4">
        <v>33.904831396923079</v>
      </c>
      <c r="AL54" s="500">
        <v>720</v>
      </c>
      <c r="AM54" s="500"/>
      <c r="AN54" s="500"/>
      <c r="AO54" s="500"/>
      <c r="AP54" s="501">
        <v>1492.3944969177244</v>
      </c>
      <c r="AQ54" s="501"/>
      <c r="AR54" s="501"/>
      <c r="AS54" s="501"/>
      <c r="AT54" s="501"/>
      <c r="AU54" s="500">
        <v>720</v>
      </c>
      <c r="AV54" s="500"/>
    </row>
    <row r="55" spans="2:48" ht="17.25" customHeight="1"/>
    <row r="56" spans="2:48" ht="18" customHeight="1">
      <c r="B56" s="502" t="s">
        <v>61</v>
      </c>
      <c r="C56" s="502"/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</row>
    <row r="57" spans="2:48" ht="15.75" customHeight="1">
      <c r="B57" s="503" t="s">
        <v>260</v>
      </c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  <c r="AE57" s="503"/>
      <c r="AF57" s="503"/>
      <c r="AG57" s="503"/>
      <c r="AH57" s="503"/>
      <c r="AI57" s="503"/>
      <c r="AJ57" s="503"/>
      <c r="AK57" s="503"/>
      <c r="AL57" s="503"/>
      <c r="AM57" s="503"/>
      <c r="AN57" s="503"/>
      <c r="AO57" s="503"/>
      <c r="AP57" s="503"/>
      <c r="AQ57" s="503"/>
      <c r="AR57" s="503"/>
      <c r="AS57" s="503"/>
      <c r="AT57" s="503"/>
      <c r="AU57" s="503"/>
      <c r="AV57" s="503"/>
    </row>
    <row r="58" spans="2:48" ht="15.75" customHeight="1">
      <c r="B58" s="504" t="s">
        <v>17</v>
      </c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504"/>
      <c r="S58" s="504"/>
      <c r="T58" s="504"/>
      <c r="U58" s="504"/>
      <c r="V58" s="504"/>
      <c r="W58" s="505" t="s">
        <v>18</v>
      </c>
      <c r="X58" s="505"/>
      <c r="Y58" s="505"/>
      <c r="Z58" s="505"/>
      <c r="AA58" s="505"/>
      <c r="AB58" s="505"/>
      <c r="AC58" s="505"/>
      <c r="AD58" s="505"/>
      <c r="AE58" s="505"/>
      <c r="AF58" s="505"/>
      <c r="AG58" s="505"/>
      <c r="AH58" s="505"/>
      <c r="AI58" s="505"/>
      <c r="AJ58" s="505"/>
      <c r="AK58" s="505"/>
      <c r="AL58" s="505"/>
      <c r="AM58" s="505"/>
      <c r="AN58" s="505" t="s">
        <v>19</v>
      </c>
      <c r="AO58" s="505"/>
      <c r="AP58" s="505"/>
      <c r="AQ58" s="505"/>
      <c r="AR58" s="505"/>
      <c r="AS58" s="505"/>
      <c r="AT58" s="505"/>
      <c r="AU58" s="505"/>
      <c r="AV58" s="505"/>
    </row>
    <row r="59" spans="2:48" ht="15.75" customHeight="1">
      <c r="B59" s="490" t="s">
        <v>62</v>
      </c>
      <c r="C59" s="490"/>
      <c r="D59" s="490"/>
      <c r="E59" s="490"/>
      <c r="F59" s="497" t="s">
        <v>22</v>
      </c>
      <c r="G59" s="497"/>
      <c r="H59" s="497"/>
      <c r="I59" s="497"/>
      <c r="J59" s="497"/>
      <c r="K59" s="497"/>
      <c r="L59" s="497" t="s">
        <v>23</v>
      </c>
      <c r="M59" s="497"/>
      <c r="N59" s="497"/>
      <c r="O59" s="497"/>
      <c r="P59" s="497" t="s">
        <v>25</v>
      </c>
      <c r="Q59" s="497"/>
      <c r="R59" s="497"/>
      <c r="S59" s="497"/>
      <c r="T59" s="497"/>
      <c r="U59" s="497"/>
      <c r="V59" s="497"/>
      <c r="W59" s="497" t="s">
        <v>62</v>
      </c>
      <c r="X59" s="497"/>
      <c r="Y59" s="497"/>
      <c r="Z59" s="497"/>
      <c r="AA59" s="497"/>
      <c r="AB59" s="497"/>
      <c r="AC59" s="497"/>
      <c r="AD59" s="497"/>
      <c r="AE59" s="497"/>
      <c r="AF59" s="497" t="s">
        <v>28</v>
      </c>
      <c r="AG59" s="497"/>
      <c r="AH59" s="497"/>
      <c r="AI59" s="497" t="s">
        <v>25</v>
      </c>
      <c r="AJ59" s="497"/>
      <c r="AK59" s="497"/>
      <c r="AL59" s="497"/>
      <c r="AM59" s="497"/>
      <c r="AN59" s="497" t="s">
        <v>62</v>
      </c>
      <c r="AO59" s="497"/>
      <c r="AP59" s="497"/>
      <c r="AQ59" s="497" t="s">
        <v>28</v>
      </c>
      <c r="AR59" s="497"/>
      <c r="AS59" s="497"/>
      <c r="AT59" s="497"/>
      <c r="AU59" s="497"/>
      <c r="AV59" s="497"/>
    </row>
    <row r="60" spans="2:48" ht="23.25" customHeight="1">
      <c r="B60" s="488">
        <v>45282</v>
      </c>
      <c r="C60" s="488"/>
      <c r="D60" s="488"/>
      <c r="E60" s="488"/>
      <c r="F60" s="484">
        <v>139546.68604803435</v>
      </c>
      <c r="G60" s="484"/>
      <c r="H60" s="484"/>
      <c r="I60" s="484"/>
      <c r="J60" s="484"/>
      <c r="K60" s="484"/>
      <c r="L60" s="484">
        <v>137677.9072272795</v>
      </c>
      <c r="M60" s="484"/>
      <c r="N60" s="484"/>
      <c r="O60" s="484"/>
      <c r="P60" s="484">
        <v>4022.6351100480138</v>
      </c>
      <c r="Q60" s="484"/>
      <c r="R60" s="484"/>
      <c r="S60" s="484"/>
      <c r="T60" s="484"/>
      <c r="U60" s="484"/>
      <c r="V60" s="484"/>
      <c r="W60" s="483">
        <v>45282</v>
      </c>
      <c r="X60" s="483"/>
      <c r="Y60" s="483"/>
      <c r="Z60" s="483"/>
      <c r="AA60" s="483"/>
      <c r="AB60" s="483"/>
      <c r="AC60" s="483"/>
      <c r="AD60" s="483"/>
      <c r="AE60" s="483"/>
      <c r="AF60" s="484">
        <v>5538.9135013316991</v>
      </c>
      <c r="AG60" s="484"/>
      <c r="AH60" s="484"/>
      <c r="AI60" s="498" t="s">
        <v>65</v>
      </c>
      <c r="AJ60" s="498"/>
      <c r="AK60" s="498"/>
      <c r="AL60" s="498"/>
      <c r="AM60" s="498"/>
      <c r="AN60" s="483">
        <v>45252</v>
      </c>
      <c r="AO60" s="483"/>
      <c r="AP60" s="483"/>
      <c r="AQ60" s="484">
        <v>20797.582002100244</v>
      </c>
      <c r="AR60" s="484"/>
      <c r="AS60" s="484"/>
      <c r="AT60" s="484"/>
      <c r="AU60" s="484"/>
      <c r="AV60" s="484"/>
    </row>
    <row r="61" spans="2:48" ht="23.25" customHeight="1">
      <c r="B61" s="488">
        <v>45252</v>
      </c>
      <c r="C61" s="488"/>
      <c r="D61" s="488"/>
      <c r="E61" s="488"/>
      <c r="F61" s="484">
        <v>131851.06039286009</v>
      </c>
      <c r="G61" s="484"/>
      <c r="H61" s="484"/>
      <c r="I61" s="484"/>
      <c r="J61" s="484"/>
      <c r="K61" s="484"/>
      <c r="L61" s="484">
        <v>129966.0861704367</v>
      </c>
      <c r="M61" s="484"/>
      <c r="N61" s="484"/>
      <c r="O61" s="484"/>
      <c r="P61" s="484">
        <v>3727.1939481682361</v>
      </c>
      <c r="Q61" s="484"/>
      <c r="R61" s="484"/>
      <c r="S61" s="484"/>
      <c r="T61" s="484"/>
      <c r="U61" s="484"/>
      <c r="V61" s="484"/>
      <c r="W61" s="483">
        <v>45252</v>
      </c>
      <c r="X61" s="483"/>
      <c r="Y61" s="483"/>
      <c r="Z61" s="483"/>
      <c r="AA61" s="483"/>
      <c r="AB61" s="483"/>
      <c r="AC61" s="483"/>
      <c r="AD61" s="483"/>
      <c r="AE61" s="483"/>
      <c r="AF61" s="484">
        <v>4955.5765011456097</v>
      </c>
      <c r="AG61" s="484"/>
      <c r="AH61" s="484"/>
      <c r="AI61" s="485" t="s">
        <v>65</v>
      </c>
      <c r="AJ61" s="485"/>
      <c r="AK61" s="485"/>
      <c r="AL61" s="485"/>
      <c r="AM61" s="485"/>
      <c r="AN61" s="483">
        <v>45252</v>
      </c>
      <c r="AO61" s="483"/>
      <c r="AP61" s="483"/>
      <c r="AQ61" s="484">
        <v>19305.647502381995</v>
      </c>
      <c r="AR61" s="484"/>
      <c r="AS61" s="484"/>
      <c r="AT61" s="484"/>
      <c r="AU61" s="484"/>
      <c r="AV61" s="484"/>
    </row>
    <row r="62" spans="2:48" ht="15.75" customHeight="1">
      <c r="B62" s="490" t="s">
        <v>66</v>
      </c>
      <c r="C62" s="490"/>
      <c r="D62" s="490"/>
      <c r="E62" s="490"/>
      <c r="F62" s="484">
        <v>7695.6256551742554</v>
      </c>
      <c r="G62" s="484"/>
      <c r="H62" s="484"/>
      <c r="I62" s="484"/>
      <c r="J62" s="484"/>
      <c r="K62" s="484"/>
      <c r="L62" s="484">
        <v>7711.821056842804</v>
      </c>
      <c r="M62" s="484"/>
      <c r="N62" s="484"/>
      <c r="O62" s="484"/>
      <c r="P62" s="484">
        <v>295.4411618797775</v>
      </c>
      <c r="Q62" s="484"/>
      <c r="R62" s="484"/>
      <c r="S62" s="484"/>
      <c r="T62" s="484"/>
      <c r="U62" s="484"/>
      <c r="V62" s="484"/>
      <c r="W62" s="489">
        <v>720</v>
      </c>
      <c r="X62" s="489"/>
      <c r="Y62" s="489"/>
      <c r="Z62" s="489"/>
      <c r="AA62" s="489"/>
      <c r="AB62" s="489"/>
      <c r="AC62" s="489"/>
      <c r="AD62" s="489"/>
      <c r="AE62" s="489"/>
      <c r="AF62" s="484">
        <v>583.3370001860892</v>
      </c>
      <c r="AG62" s="484"/>
      <c r="AH62" s="484"/>
      <c r="AI62" s="484">
        <v>33.904831396923079</v>
      </c>
      <c r="AJ62" s="484"/>
      <c r="AK62" s="484"/>
      <c r="AL62" s="484"/>
      <c r="AM62" s="484"/>
      <c r="AN62" s="486">
        <v>720</v>
      </c>
      <c r="AO62" s="486"/>
      <c r="AP62" s="486"/>
      <c r="AQ62" s="484">
        <v>1491.9344997182488</v>
      </c>
      <c r="AR62" s="484"/>
      <c r="AS62" s="484"/>
      <c r="AT62" s="484"/>
      <c r="AU62" s="484"/>
      <c r="AV62" s="484"/>
    </row>
    <row r="63" spans="2:48" ht="3.75" customHeight="1"/>
    <row r="64" spans="2:48" ht="19.5" customHeight="1">
      <c r="B64" s="487" t="s">
        <v>132</v>
      </c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</row>
    <row r="65" spans="2:35" ht="5.25" customHeight="1">
      <c r="T65" s="495">
        <v>295.4411618797775</v>
      </c>
      <c r="U65" s="495"/>
      <c r="V65" s="495"/>
      <c r="W65" s="495"/>
    </row>
    <row r="66" spans="2:35" ht="11.25" customHeight="1">
      <c r="C66" s="492" t="s">
        <v>68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T66" s="495"/>
      <c r="U66" s="495"/>
      <c r="V66" s="495"/>
      <c r="W66" s="495"/>
    </row>
    <row r="67" spans="2:35" ht="5.25" customHeight="1"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</row>
    <row r="68" spans="2:35" ht="15" customHeight="1">
      <c r="C68" s="492" t="s">
        <v>70</v>
      </c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T68" s="496">
        <v>33.897713080813638</v>
      </c>
      <c r="U68" s="496"/>
      <c r="V68" s="496"/>
      <c r="W68" s="496"/>
    </row>
    <row r="69" spans="2:35" ht="0.75" customHeight="1">
      <c r="B69" s="492" t="s">
        <v>133</v>
      </c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T69" s="496"/>
      <c r="U69" s="496"/>
      <c r="V69" s="496"/>
      <c r="W69" s="496"/>
    </row>
    <row r="70" spans="2:35" ht="12" customHeight="1">
      <c r="B70" s="492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T70" s="496">
        <v>261.54344879896394</v>
      </c>
      <c r="U70" s="496"/>
      <c r="V70" s="496"/>
      <c r="W70" s="496"/>
    </row>
    <row r="71" spans="2:35" ht="15.75" customHeight="1">
      <c r="C71" s="492" t="s">
        <v>134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T71" s="491">
        <v>583.3370001860892</v>
      </c>
      <c r="U71" s="491"/>
      <c r="V71" s="491"/>
      <c r="W71" s="491"/>
    </row>
    <row r="72" spans="2:35" ht="16.5" customHeight="1">
      <c r="C72" s="492" t="s">
        <v>135</v>
      </c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T72" s="491">
        <v>1491.9344997182488</v>
      </c>
      <c r="U72" s="491"/>
      <c r="V72" s="491"/>
      <c r="W72" s="491"/>
    </row>
    <row r="73" spans="2:35" ht="17.25" customHeight="1">
      <c r="C73" s="492" t="s">
        <v>136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</row>
    <row r="74" spans="2:35" ht="12" customHeight="1">
      <c r="C74" s="493" t="s">
        <v>77</v>
      </c>
      <c r="D74" s="493"/>
      <c r="E74" s="493"/>
      <c r="F74" s="493"/>
      <c r="G74" s="493"/>
      <c r="H74" s="493"/>
      <c r="I74" s="493"/>
      <c r="J74" s="493"/>
      <c r="K74" s="493"/>
      <c r="L74" s="493"/>
      <c r="M74" s="493"/>
      <c r="N74" s="493"/>
      <c r="O74" s="493"/>
      <c r="T74" s="493" t="s">
        <v>78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3"/>
      <c r="AG74" s="493"/>
      <c r="AH74" s="493"/>
      <c r="AI74" s="493"/>
    </row>
    <row r="75" spans="2:35" ht="12.75" customHeight="1">
      <c r="C75" s="493" t="s">
        <v>79</v>
      </c>
      <c r="D75" s="493"/>
      <c r="E75" s="493"/>
      <c r="F75" s="493"/>
      <c r="G75" s="493"/>
      <c r="H75" s="493"/>
      <c r="I75" s="493"/>
      <c r="J75" s="493"/>
      <c r="K75" s="493"/>
      <c r="L75" s="493"/>
      <c r="M75" s="493"/>
      <c r="N75" s="493"/>
      <c r="O75" s="493"/>
      <c r="T75" s="493" t="s">
        <v>80</v>
      </c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3"/>
      <c r="AG75" s="493"/>
      <c r="AH75" s="493"/>
      <c r="AI75" s="493"/>
    </row>
  </sheetData>
  <sheetProtection formatCells="0" formatColumns="0" formatRows="0" insertColumns="0" insertRows="0" insertHyperlinks="0" deleteColumns="0" deleteRows="0" sort="0" autoFilter="0" pivotTables="0"/>
  <mergeCells count="466">
    <mergeCell ref="B30:D30"/>
    <mergeCell ref="I30:J30"/>
    <mergeCell ref="E30:H30"/>
    <mergeCell ref="B22:D22"/>
    <mergeCell ref="I23:J23"/>
    <mergeCell ref="E23:H23"/>
    <mergeCell ref="B23:D23"/>
    <mergeCell ref="I24:J24"/>
    <mergeCell ref="E24:H24"/>
    <mergeCell ref="B24:D24"/>
    <mergeCell ref="I25:J25"/>
    <mergeCell ref="B25:D25"/>
    <mergeCell ref="I26:J26"/>
    <mergeCell ref="B26:D26"/>
    <mergeCell ref="E27:H27"/>
    <mergeCell ref="I27:J27"/>
    <mergeCell ref="B27:D27"/>
    <mergeCell ref="I28:J28"/>
    <mergeCell ref="B28:D28"/>
    <mergeCell ref="E28:H28"/>
    <mergeCell ref="E29:H29"/>
    <mergeCell ref="B29:D29"/>
    <mergeCell ref="I29:J29"/>
    <mergeCell ref="B6:G7"/>
    <mergeCell ref="B9:G9"/>
    <mergeCell ref="B11:I12"/>
    <mergeCell ref="B16:P17"/>
    <mergeCell ref="B21:D21"/>
    <mergeCell ref="I32:J32"/>
    <mergeCell ref="E32:H32"/>
    <mergeCell ref="B32:D32"/>
    <mergeCell ref="B33:D33"/>
    <mergeCell ref="E33:H33"/>
    <mergeCell ref="I33:J33"/>
    <mergeCell ref="N27:S27"/>
    <mergeCell ref="N24:S24"/>
    <mergeCell ref="N30:S30"/>
    <mergeCell ref="N31:S31"/>
    <mergeCell ref="N25:S25"/>
    <mergeCell ref="N28:S28"/>
    <mergeCell ref="N29:S29"/>
    <mergeCell ref="N26:S26"/>
    <mergeCell ref="I31:J31"/>
    <mergeCell ref="E31:H31"/>
    <mergeCell ref="B31:D31"/>
    <mergeCell ref="E25:H25"/>
    <mergeCell ref="E26:H26"/>
    <mergeCell ref="E34:H34"/>
    <mergeCell ref="I34:J34"/>
    <mergeCell ref="B34:D34"/>
    <mergeCell ref="E35:H35"/>
    <mergeCell ref="I35:J35"/>
    <mergeCell ref="B35:D35"/>
    <mergeCell ref="I36:J36"/>
    <mergeCell ref="B36:D36"/>
    <mergeCell ref="E36:H36"/>
    <mergeCell ref="B37:D37"/>
    <mergeCell ref="E37:H37"/>
    <mergeCell ref="I37:J37"/>
    <mergeCell ref="E38:H38"/>
    <mergeCell ref="I38:J38"/>
    <mergeCell ref="B38:D38"/>
    <mergeCell ref="E39:H39"/>
    <mergeCell ref="B39:D39"/>
    <mergeCell ref="I39:J39"/>
    <mergeCell ref="B40:D40"/>
    <mergeCell ref="E40:H40"/>
    <mergeCell ref="I40:J40"/>
    <mergeCell ref="I41:J41"/>
    <mergeCell ref="E41:H41"/>
    <mergeCell ref="B41:D41"/>
    <mergeCell ref="G1:AN1"/>
    <mergeCell ref="M3:P4"/>
    <mergeCell ref="AC3:AJ4"/>
    <mergeCell ref="S3:Y4"/>
    <mergeCell ref="AA3:AA4"/>
    <mergeCell ref="H6:AS7"/>
    <mergeCell ref="H9:AR9"/>
    <mergeCell ref="AG12:AL13"/>
    <mergeCell ref="J12:N12"/>
    <mergeCell ref="O12:U13"/>
    <mergeCell ref="V12:AF13"/>
    <mergeCell ref="J15:AW15"/>
    <mergeCell ref="Q17:AQ18"/>
    <mergeCell ref="AP22:AV22"/>
    <mergeCell ref="AE22:AO22"/>
    <mergeCell ref="E22:AD22"/>
    <mergeCell ref="AP23:AT23"/>
    <mergeCell ref="AL23:AO23"/>
    <mergeCell ref="AH23:AJ23"/>
    <mergeCell ref="AU23:AV23"/>
    <mergeCell ref="AE23:AG23"/>
    <mergeCell ref="Q19:AQ19"/>
    <mergeCell ref="E21:AV21"/>
    <mergeCell ref="I43:J43"/>
    <mergeCell ref="E43:H43"/>
    <mergeCell ref="B43:D43"/>
    <mergeCell ref="E44:H44"/>
    <mergeCell ref="B44:D44"/>
    <mergeCell ref="I44:J44"/>
    <mergeCell ref="K29:M29"/>
    <mergeCell ref="K28:M28"/>
    <mergeCell ref="N36:S36"/>
    <mergeCell ref="N34:S34"/>
    <mergeCell ref="N37:S37"/>
    <mergeCell ref="N38:S38"/>
    <mergeCell ref="N39:S39"/>
    <mergeCell ref="N40:S40"/>
    <mergeCell ref="N33:S33"/>
    <mergeCell ref="N32:S32"/>
    <mergeCell ref="N35:S35"/>
    <mergeCell ref="N23:S23"/>
    <mergeCell ref="N41:S41"/>
    <mergeCell ref="E45:H45"/>
    <mergeCell ref="B45:D45"/>
    <mergeCell ref="I45:J45"/>
    <mergeCell ref="B46:D46"/>
    <mergeCell ref="I46:J46"/>
    <mergeCell ref="E46:H46"/>
    <mergeCell ref="E47:H47"/>
    <mergeCell ref="B47:D47"/>
    <mergeCell ref="I47:J47"/>
    <mergeCell ref="I52:J52"/>
    <mergeCell ref="B53:D53"/>
    <mergeCell ref="E53:H53"/>
    <mergeCell ref="I53:J53"/>
    <mergeCell ref="E48:H48"/>
    <mergeCell ref="I48:J48"/>
    <mergeCell ref="B48:D48"/>
    <mergeCell ref="I49:J49"/>
    <mergeCell ref="B49:D49"/>
    <mergeCell ref="E49:H49"/>
    <mergeCell ref="E50:H50"/>
    <mergeCell ref="B50:D50"/>
    <mergeCell ref="I50:J50"/>
    <mergeCell ref="B54:D54"/>
    <mergeCell ref="E54:H54"/>
    <mergeCell ref="I54:J54"/>
    <mergeCell ref="B42:D42"/>
    <mergeCell ref="I42:J42"/>
    <mergeCell ref="E42:H42"/>
    <mergeCell ref="K35:M35"/>
    <mergeCell ref="K33:M33"/>
    <mergeCell ref="K30:M30"/>
    <mergeCell ref="K34:M34"/>
    <mergeCell ref="K32:M32"/>
    <mergeCell ref="K31:M31"/>
    <mergeCell ref="K36:M36"/>
    <mergeCell ref="K37:M37"/>
    <mergeCell ref="K38:M38"/>
    <mergeCell ref="K39:M39"/>
    <mergeCell ref="K40:M40"/>
    <mergeCell ref="K41:M41"/>
    <mergeCell ref="K42:M42"/>
    <mergeCell ref="E51:H51"/>
    <mergeCell ref="B51:D51"/>
    <mergeCell ref="I51:J51"/>
    <mergeCell ref="B52:D52"/>
    <mergeCell ref="E52:H52"/>
    <mergeCell ref="N42:S42"/>
    <mergeCell ref="K23:M23"/>
    <mergeCell ref="K24:M24"/>
    <mergeCell ref="K25:M25"/>
    <mergeCell ref="K26:M26"/>
    <mergeCell ref="K27:M27"/>
    <mergeCell ref="AP24:AT24"/>
    <mergeCell ref="AH24:AJ24"/>
    <mergeCell ref="AU24:AV24"/>
    <mergeCell ref="AL24:AO24"/>
    <mergeCell ref="AE24:AG24"/>
    <mergeCell ref="AH25:AJ25"/>
    <mergeCell ref="AU25:AV25"/>
    <mergeCell ref="AL25:AO25"/>
    <mergeCell ref="AE25:AG25"/>
    <mergeCell ref="AP25:AT25"/>
    <mergeCell ref="AH26:AJ26"/>
    <mergeCell ref="AU26:AV26"/>
    <mergeCell ref="AL26:AO26"/>
    <mergeCell ref="AE26:AG26"/>
    <mergeCell ref="AP26:AT26"/>
    <mergeCell ref="AU27:AV27"/>
    <mergeCell ref="AP27:AT27"/>
    <mergeCell ref="AE27:AG27"/>
    <mergeCell ref="AL27:AO27"/>
    <mergeCell ref="AH27:AJ27"/>
    <mergeCell ref="AP28:AT28"/>
    <mergeCell ref="AL28:AO28"/>
    <mergeCell ref="AE28:AG28"/>
    <mergeCell ref="AU28:AV28"/>
    <mergeCell ref="AH28:AJ28"/>
    <mergeCell ref="AE29:AG29"/>
    <mergeCell ref="AP29:AT29"/>
    <mergeCell ref="AU29:AV29"/>
    <mergeCell ref="AL29:AO29"/>
    <mergeCell ref="AH29:AJ29"/>
    <mergeCell ref="U32:X32"/>
    <mergeCell ref="U37:X37"/>
    <mergeCell ref="U36:X36"/>
    <mergeCell ref="U28:X28"/>
    <mergeCell ref="U29:X29"/>
    <mergeCell ref="U34:X34"/>
    <mergeCell ref="U39:X39"/>
    <mergeCell ref="U33:X33"/>
    <mergeCell ref="U41:X41"/>
    <mergeCell ref="U30:X30"/>
    <mergeCell ref="U31:X31"/>
    <mergeCell ref="U40:X40"/>
    <mergeCell ref="U35:X35"/>
    <mergeCell ref="U38:X38"/>
    <mergeCell ref="U24:X24"/>
    <mergeCell ref="U27:X27"/>
    <mergeCell ref="U23:X23"/>
    <mergeCell ref="U26:X26"/>
    <mergeCell ref="U25:X25"/>
    <mergeCell ref="Y27:AD27"/>
    <mergeCell ref="Y23:AD23"/>
    <mergeCell ref="Y26:AD26"/>
    <mergeCell ref="Y25:AD25"/>
    <mergeCell ref="Y24:AD24"/>
    <mergeCell ref="Y28:AD28"/>
    <mergeCell ref="Y29:AD29"/>
    <mergeCell ref="U42:X42"/>
    <mergeCell ref="AE30:AG30"/>
    <mergeCell ref="AE39:AG39"/>
    <mergeCell ref="AE31:AG31"/>
    <mergeCell ref="AE38:AG38"/>
    <mergeCell ref="AE37:AG37"/>
    <mergeCell ref="AE32:AG32"/>
    <mergeCell ref="AE36:AG36"/>
    <mergeCell ref="AE35:AG35"/>
    <mergeCell ref="AE33:AG33"/>
    <mergeCell ref="AE34:AG34"/>
    <mergeCell ref="Y42:AD42"/>
    <mergeCell ref="Y39:AD39"/>
    <mergeCell ref="Y35:AD35"/>
    <mergeCell ref="Y37:AD37"/>
    <mergeCell ref="Y36:AD36"/>
    <mergeCell ref="Y30:AD30"/>
    <mergeCell ref="Y34:AD34"/>
    <mergeCell ref="Y31:AD31"/>
    <mergeCell ref="Y32:AD32"/>
    <mergeCell ref="Y38:AD38"/>
    <mergeCell ref="Y33:AD33"/>
    <mergeCell ref="AH39:AJ39"/>
    <mergeCell ref="AH38:AJ38"/>
    <mergeCell ref="AH37:AJ37"/>
    <mergeCell ref="AH35:AJ35"/>
    <mergeCell ref="AH34:AJ34"/>
    <mergeCell ref="AH36:AJ36"/>
    <mergeCell ref="AH33:AJ33"/>
    <mergeCell ref="AH31:AJ31"/>
    <mergeCell ref="AH32:AJ32"/>
    <mergeCell ref="AH30:AJ30"/>
    <mergeCell ref="K51:M51"/>
    <mergeCell ref="K49:M49"/>
    <mergeCell ref="K54:M54"/>
    <mergeCell ref="K53:M53"/>
    <mergeCell ref="K47:M47"/>
    <mergeCell ref="K52:M52"/>
    <mergeCell ref="K46:M46"/>
    <mergeCell ref="K45:M45"/>
    <mergeCell ref="K44:M44"/>
    <mergeCell ref="K43:M43"/>
    <mergeCell ref="K48:M48"/>
    <mergeCell ref="K50:M50"/>
    <mergeCell ref="N52:S52"/>
    <mergeCell ref="N53:S53"/>
    <mergeCell ref="N54:S54"/>
    <mergeCell ref="N51:S51"/>
    <mergeCell ref="N48:S48"/>
    <mergeCell ref="N49:S49"/>
    <mergeCell ref="N47:S47"/>
    <mergeCell ref="N46:S46"/>
    <mergeCell ref="N50:S50"/>
    <mergeCell ref="U50:X50"/>
    <mergeCell ref="U51:X51"/>
    <mergeCell ref="U53:X53"/>
    <mergeCell ref="U46:X46"/>
    <mergeCell ref="U54:X54"/>
    <mergeCell ref="N43:S43"/>
    <mergeCell ref="U43:X43"/>
    <mergeCell ref="N44:S44"/>
    <mergeCell ref="U44:X44"/>
    <mergeCell ref="N45:S45"/>
    <mergeCell ref="U45:X45"/>
    <mergeCell ref="U49:X49"/>
    <mergeCell ref="U52:X52"/>
    <mergeCell ref="U48:X48"/>
    <mergeCell ref="U47:X47"/>
    <mergeCell ref="Y40:AD40"/>
    <mergeCell ref="Y41:AD41"/>
    <mergeCell ref="AL46:AO46"/>
    <mergeCell ref="AE46:AG46"/>
    <mergeCell ref="Y46:AD46"/>
    <mergeCell ref="AH46:AJ46"/>
    <mergeCell ref="Y47:AD47"/>
    <mergeCell ref="AE47:AG47"/>
    <mergeCell ref="AH47:AJ47"/>
    <mergeCell ref="AL47:AO47"/>
    <mergeCell ref="AL44:AO44"/>
    <mergeCell ref="AH45:AJ45"/>
    <mergeCell ref="AE45:AG45"/>
    <mergeCell ref="Y45:AD45"/>
    <mergeCell ref="AL45:AO45"/>
    <mergeCell ref="AL43:AO43"/>
    <mergeCell ref="Y43:AD43"/>
    <mergeCell ref="AH43:AJ43"/>
    <mergeCell ref="AH40:AJ40"/>
    <mergeCell ref="AE43:AG43"/>
    <mergeCell ref="Y44:AD44"/>
    <mergeCell ref="AE44:AG44"/>
    <mergeCell ref="AH44:AJ44"/>
    <mergeCell ref="Y48:AD48"/>
    <mergeCell ref="AH48:AJ48"/>
    <mergeCell ref="Y49:AD49"/>
    <mergeCell ref="AH49:AJ49"/>
    <mergeCell ref="AE49:AG49"/>
    <mergeCell ref="AE50:AG50"/>
    <mergeCell ref="Y50:AD50"/>
    <mergeCell ref="AH50:AJ50"/>
    <mergeCell ref="AE42:AG42"/>
    <mergeCell ref="Y54:AD54"/>
    <mergeCell ref="AH54:AJ54"/>
    <mergeCell ref="AE51:AG51"/>
    <mergeCell ref="Y51:AD51"/>
    <mergeCell ref="AH51:AJ51"/>
    <mergeCell ref="Y52:AD52"/>
    <mergeCell ref="AH52:AJ52"/>
    <mergeCell ref="AE52:AG52"/>
    <mergeCell ref="Y53:AD53"/>
    <mergeCell ref="AH53:AJ53"/>
    <mergeCell ref="AE53:AG53"/>
    <mergeCell ref="AL54:AO54"/>
    <mergeCell ref="AL49:AO49"/>
    <mergeCell ref="AL52:AO52"/>
    <mergeCell ref="AL51:AO51"/>
    <mergeCell ref="AL53:AO53"/>
    <mergeCell ref="AL50:AO50"/>
    <mergeCell ref="AL48:AO48"/>
    <mergeCell ref="AE40:AG40"/>
    <mergeCell ref="AL41:AO41"/>
    <mergeCell ref="AH41:AJ41"/>
    <mergeCell ref="AE41:AG41"/>
    <mergeCell ref="AL42:AO42"/>
    <mergeCell ref="AH42:AJ42"/>
    <mergeCell ref="AE54:AG54"/>
    <mergeCell ref="AE48:AG48"/>
    <mergeCell ref="AU41:AV41"/>
    <mergeCell ref="AU34:AV34"/>
    <mergeCell ref="AU38:AV38"/>
    <mergeCell ref="AU37:AV37"/>
    <mergeCell ref="AU36:AV36"/>
    <mergeCell ref="AU42:AV42"/>
    <mergeCell ref="AU35:AV35"/>
    <mergeCell ref="AL30:AO30"/>
    <mergeCell ref="AL34:AO34"/>
    <mergeCell ref="AL32:AO32"/>
    <mergeCell ref="AL37:AO37"/>
    <mergeCell ref="AP39:AT39"/>
    <mergeCell ref="AP38:AT38"/>
    <mergeCell ref="AP34:AT34"/>
    <mergeCell ref="AP40:AT40"/>
    <mergeCell ref="AP33:AT33"/>
    <mergeCell ref="AP36:AT36"/>
    <mergeCell ref="AL40:AO40"/>
    <mergeCell ref="AL33:AO33"/>
    <mergeCell ref="AL35:AO35"/>
    <mergeCell ref="AL36:AO36"/>
    <mergeCell ref="AL38:AO38"/>
    <mergeCell ref="AL31:AO31"/>
    <mergeCell ref="AL39:AO39"/>
    <mergeCell ref="AU47:AV47"/>
    <mergeCell ref="AP47:AT47"/>
    <mergeCell ref="AP30:AT30"/>
    <mergeCell ref="AU30:AV30"/>
    <mergeCell ref="AU31:AV31"/>
    <mergeCell ref="AP31:AT31"/>
    <mergeCell ref="AP32:AT32"/>
    <mergeCell ref="AU32:AV32"/>
    <mergeCell ref="AM11:AW12"/>
    <mergeCell ref="AU33:AV33"/>
    <mergeCell ref="AU39:AV39"/>
    <mergeCell ref="AU43:AV43"/>
    <mergeCell ref="AP43:AT43"/>
    <mergeCell ref="AU44:AV44"/>
    <mergeCell ref="AP44:AT44"/>
    <mergeCell ref="AU45:AV45"/>
    <mergeCell ref="AP45:AT45"/>
    <mergeCell ref="AU46:AV46"/>
    <mergeCell ref="AP46:AT46"/>
    <mergeCell ref="AP41:AT41"/>
    <mergeCell ref="AP35:AT35"/>
    <mergeCell ref="AP42:AT42"/>
    <mergeCell ref="AP37:AT37"/>
    <mergeCell ref="AU40:AV40"/>
    <mergeCell ref="L62:O62"/>
    <mergeCell ref="W62:AE62"/>
    <mergeCell ref="W58:AM58"/>
    <mergeCell ref="AF59:AH59"/>
    <mergeCell ref="AI59:AM59"/>
    <mergeCell ref="W59:AE59"/>
    <mergeCell ref="W60:AE60"/>
    <mergeCell ref="P60:V60"/>
    <mergeCell ref="L60:O60"/>
    <mergeCell ref="AI60:AM60"/>
    <mergeCell ref="AF60:AH60"/>
    <mergeCell ref="B58:V58"/>
    <mergeCell ref="L59:O59"/>
    <mergeCell ref="P59:V59"/>
    <mergeCell ref="B64:AV64"/>
    <mergeCell ref="T65:W66"/>
    <mergeCell ref="T68:W69"/>
    <mergeCell ref="T70:W70"/>
    <mergeCell ref="T71:W71"/>
    <mergeCell ref="T72:W72"/>
    <mergeCell ref="C73:AI73"/>
    <mergeCell ref="T74:AI74"/>
    <mergeCell ref="T75:AI75"/>
    <mergeCell ref="C66:Q67"/>
    <mergeCell ref="C68:Q68"/>
    <mergeCell ref="B69:Q70"/>
    <mergeCell ref="C71:Q71"/>
    <mergeCell ref="C72:Q72"/>
    <mergeCell ref="C74:O74"/>
    <mergeCell ref="C75:O75"/>
    <mergeCell ref="B56:AC56"/>
    <mergeCell ref="B57:AV57"/>
    <mergeCell ref="B59:E59"/>
    <mergeCell ref="F59:K59"/>
    <mergeCell ref="B60:E60"/>
    <mergeCell ref="F60:K60"/>
    <mergeCell ref="B61:E61"/>
    <mergeCell ref="F61:K61"/>
    <mergeCell ref="B62:E62"/>
    <mergeCell ref="F62:K62"/>
    <mergeCell ref="AN59:AP59"/>
    <mergeCell ref="AN62:AP62"/>
    <mergeCell ref="AN58:AV58"/>
    <mergeCell ref="AN61:AP61"/>
    <mergeCell ref="AN60:AP60"/>
    <mergeCell ref="AQ62:AV62"/>
    <mergeCell ref="W61:AE61"/>
    <mergeCell ref="P61:V61"/>
    <mergeCell ref="L61:O61"/>
    <mergeCell ref="AI61:AM61"/>
    <mergeCell ref="AF61:AH61"/>
    <mergeCell ref="AF62:AH62"/>
    <mergeCell ref="AI62:AM62"/>
    <mergeCell ref="P62:V62"/>
    <mergeCell ref="AP49:AT49"/>
    <mergeCell ref="AP48:AT48"/>
    <mergeCell ref="AP51:AT51"/>
    <mergeCell ref="AP54:AT54"/>
    <mergeCell ref="AP50:AT50"/>
    <mergeCell ref="AP53:AT53"/>
    <mergeCell ref="AP52:AT52"/>
    <mergeCell ref="AQ60:AV60"/>
    <mergeCell ref="AQ61:AV61"/>
    <mergeCell ref="AQ59:AV59"/>
    <mergeCell ref="AU54:AV54"/>
    <mergeCell ref="AU50:AV50"/>
    <mergeCell ref="AU53:AV53"/>
    <mergeCell ref="AU52:AV52"/>
    <mergeCell ref="AU49:AV49"/>
    <mergeCell ref="AU51:AV51"/>
    <mergeCell ref="AU48:AV48"/>
  </mergeCells>
  <pageMargins left="0.74652779999999996" right="0.35347223" top="0.32986110000000002" bottom="0.27013890000000002" header="0.3" footer="0.3"/>
  <pageSetup paperSize="9" orientation="landscape" errors="blank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0" workbookViewId="0">
      <selection activeCell="U71" sqref="U71:Y71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222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46623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223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224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222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77.228935241699219</v>
      </c>
      <c r="F23" s="513"/>
      <c r="G23" s="513"/>
      <c r="H23" s="513"/>
      <c r="I23" s="513">
        <v>53.814563751220703</v>
      </c>
      <c r="J23" s="513"/>
      <c r="K23" s="508">
        <v>22.702718734741211</v>
      </c>
      <c r="L23" s="508"/>
      <c r="M23" s="508"/>
      <c r="N23" s="508">
        <v>23.183237075805664</v>
      </c>
      <c r="O23" s="508"/>
      <c r="P23" s="508"/>
      <c r="Q23" s="508"/>
      <c r="R23" s="508"/>
      <c r="S23" s="508">
        <v>-0.48051834106445313</v>
      </c>
      <c r="T23" s="508"/>
      <c r="U23" s="508"/>
      <c r="V23" s="508">
        <v>0.5327610969543457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5.4999995976686478E-2</v>
      </c>
      <c r="AH23" s="509"/>
      <c r="AI23" s="509"/>
      <c r="AJ23" s="509"/>
      <c r="AK23" s="509"/>
      <c r="AL23" s="509">
        <v>3.1960497662052514E-3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3.399999812245369E-2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74.13629150390625</v>
      </c>
      <c r="F24" s="513"/>
      <c r="G24" s="513"/>
      <c r="H24" s="513"/>
      <c r="I24" s="513">
        <v>48.818035125732422</v>
      </c>
      <c r="J24" s="513"/>
      <c r="K24" s="508">
        <v>19.149673461914063</v>
      </c>
      <c r="L24" s="508"/>
      <c r="M24" s="508"/>
      <c r="N24" s="508">
        <v>19.579891204833984</v>
      </c>
      <c r="O24" s="508"/>
      <c r="P24" s="508"/>
      <c r="Q24" s="508"/>
      <c r="R24" s="508"/>
      <c r="S24" s="508">
        <v>-0.43021774291992188</v>
      </c>
      <c r="T24" s="508"/>
      <c r="U24" s="508"/>
      <c r="V24" s="508">
        <v>0.4857485294342041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0.10649999976158142</v>
      </c>
      <c r="AH24" s="509"/>
      <c r="AI24" s="509"/>
      <c r="AJ24" s="509"/>
      <c r="AK24" s="509"/>
      <c r="AL24" s="509">
        <v>6.1887149861454965E-3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9.2000000178813934E-2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64.337081909179687</v>
      </c>
      <c r="F25" s="513"/>
      <c r="G25" s="513"/>
      <c r="H25" s="513"/>
      <c r="I25" s="513">
        <v>45.635505676269531</v>
      </c>
      <c r="J25" s="513"/>
      <c r="K25" s="508">
        <v>21.62824821472168</v>
      </c>
      <c r="L25" s="508"/>
      <c r="M25" s="508"/>
      <c r="N25" s="508">
        <v>22.096004486083984</v>
      </c>
      <c r="O25" s="508"/>
      <c r="P25" s="508"/>
      <c r="Q25" s="508"/>
      <c r="R25" s="508"/>
      <c r="S25" s="508">
        <v>-0.46775627136230469</v>
      </c>
      <c r="T25" s="508"/>
      <c r="U25" s="508"/>
      <c r="V25" s="508">
        <v>0.40537846088409424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0.14049999415874481</v>
      </c>
      <c r="AH25" s="509"/>
      <c r="AI25" s="509"/>
      <c r="AJ25" s="509"/>
      <c r="AK25" s="509"/>
      <c r="AL25" s="509">
        <v>8.1644546605646618E-3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8.3999991416931152E-2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64.373275756835938</v>
      </c>
      <c r="F26" s="513"/>
      <c r="G26" s="513"/>
      <c r="H26" s="513"/>
      <c r="I26" s="513">
        <v>44.043243408203125</v>
      </c>
      <c r="J26" s="513"/>
      <c r="K26" s="508">
        <v>18.9405517578125</v>
      </c>
      <c r="L26" s="508"/>
      <c r="M26" s="508"/>
      <c r="N26" s="508">
        <v>19.435159683227539</v>
      </c>
      <c r="O26" s="508"/>
      <c r="P26" s="508"/>
      <c r="Q26" s="508"/>
      <c r="R26" s="508"/>
      <c r="S26" s="508">
        <v>-0.49460792541503906</v>
      </c>
      <c r="T26" s="508"/>
      <c r="U26" s="508"/>
      <c r="V26" s="508">
        <v>0.38578814268112183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8.5999995470046997E-2</v>
      </c>
      <c r="AH26" s="509"/>
      <c r="AI26" s="509"/>
      <c r="AJ26" s="509"/>
      <c r="AK26" s="509"/>
      <c r="AL26" s="509">
        <v>4.9974597367644308E-3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4.1999995708465576E-2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68.346397399902344</v>
      </c>
      <c r="F27" s="513"/>
      <c r="G27" s="513"/>
      <c r="H27" s="513"/>
      <c r="I27" s="513">
        <v>47.300159454345703</v>
      </c>
      <c r="J27" s="513"/>
      <c r="K27" s="508">
        <v>20.146036148071289</v>
      </c>
      <c r="L27" s="508"/>
      <c r="M27" s="508"/>
      <c r="N27" s="508">
        <v>20.526651382446289</v>
      </c>
      <c r="O27" s="508"/>
      <c r="P27" s="508"/>
      <c r="Q27" s="508"/>
      <c r="R27" s="508"/>
      <c r="S27" s="508">
        <v>-0.380615234375</v>
      </c>
      <c r="T27" s="508"/>
      <c r="U27" s="508"/>
      <c r="V27" s="508">
        <v>0.42477402091026306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0.1914999932050705</v>
      </c>
      <c r="AH27" s="509"/>
      <c r="AI27" s="509"/>
      <c r="AJ27" s="509"/>
      <c r="AK27" s="509"/>
      <c r="AL27" s="509">
        <v>1.1128064605146646E-2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0.19649997353553772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67.655914306640625</v>
      </c>
      <c r="F28" s="513"/>
      <c r="G28" s="513"/>
      <c r="H28" s="513"/>
      <c r="I28" s="513">
        <v>43.680953979492188</v>
      </c>
      <c r="J28" s="513"/>
      <c r="K28" s="508">
        <v>16.003498077392578</v>
      </c>
      <c r="L28" s="508"/>
      <c r="M28" s="508"/>
      <c r="N28" s="508">
        <v>16.341913223266602</v>
      </c>
      <c r="O28" s="508"/>
      <c r="P28" s="508"/>
      <c r="Q28" s="508"/>
      <c r="R28" s="508"/>
      <c r="S28" s="508">
        <v>-0.33841514587402344</v>
      </c>
      <c r="T28" s="508"/>
      <c r="U28" s="508"/>
      <c r="V28" s="508">
        <v>0.38447311520576477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0.18249998986721039</v>
      </c>
      <c r="AH28" s="509"/>
      <c r="AI28" s="509"/>
      <c r="AJ28" s="509"/>
      <c r="AK28" s="509"/>
      <c r="AL28" s="509">
        <v>1.0605074411183597E-2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0.13199999928474426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71.790878295898438</v>
      </c>
      <c r="F29" s="513"/>
      <c r="G29" s="513"/>
      <c r="H29" s="513"/>
      <c r="I29" s="513">
        <v>48.655021667480469</v>
      </c>
      <c r="J29" s="513"/>
      <c r="K29" s="508">
        <v>20.173393249511719</v>
      </c>
      <c r="L29" s="508"/>
      <c r="M29" s="508"/>
      <c r="N29" s="508">
        <v>20.567886352539063</v>
      </c>
      <c r="O29" s="508"/>
      <c r="P29" s="508"/>
      <c r="Q29" s="508"/>
      <c r="R29" s="508"/>
      <c r="S29" s="508">
        <v>-0.39449310302734375</v>
      </c>
      <c r="T29" s="508"/>
      <c r="U29" s="508"/>
      <c r="V29" s="508">
        <v>0.4676651656627655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0.15399999916553497</v>
      </c>
      <c r="AH29" s="509"/>
      <c r="AI29" s="509"/>
      <c r="AJ29" s="509"/>
      <c r="AK29" s="509"/>
      <c r="AL29" s="509">
        <v>8.9489399515092372E-3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0.10099999606609344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72.603355407714844</v>
      </c>
      <c r="F30" s="513"/>
      <c r="G30" s="513"/>
      <c r="H30" s="513"/>
      <c r="I30" s="513">
        <v>48.797935485839844</v>
      </c>
      <c r="J30" s="513"/>
      <c r="K30" s="508">
        <v>20.418548583984375</v>
      </c>
      <c r="L30" s="508"/>
      <c r="M30" s="508"/>
      <c r="N30" s="508">
        <v>20.835470199584961</v>
      </c>
      <c r="O30" s="508"/>
      <c r="P30" s="508"/>
      <c r="Q30" s="508"/>
      <c r="R30" s="508"/>
      <c r="S30" s="508">
        <v>-0.41692161560058594</v>
      </c>
      <c r="T30" s="508"/>
      <c r="U30" s="508"/>
      <c r="V30" s="508">
        <v>0.48705115914344788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0.12999998033046722</v>
      </c>
      <c r="AH30" s="509"/>
      <c r="AI30" s="509"/>
      <c r="AJ30" s="509"/>
      <c r="AK30" s="509"/>
      <c r="AL30" s="509">
        <v>7.5542988570034509E-3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0.10249999165534973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71.727256774902344</v>
      </c>
      <c r="F31" s="513"/>
      <c r="G31" s="513"/>
      <c r="H31" s="513"/>
      <c r="I31" s="513">
        <v>48.839786529541016</v>
      </c>
      <c r="J31" s="513"/>
      <c r="K31" s="508">
        <v>19.116277694702148</v>
      </c>
      <c r="L31" s="508"/>
      <c r="M31" s="508"/>
      <c r="N31" s="508">
        <v>19.571409225463867</v>
      </c>
      <c r="O31" s="508"/>
      <c r="P31" s="508"/>
      <c r="Q31" s="508"/>
      <c r="R31" s="508"/>
      <c r="S31" s="508">
        <v>-0.45513153076171875</v>
      </c>
      <c r="T31" s="508"/>
      <c r="U31" s="508"/>
      <c r="V31" s="508">
        <v>0.43829512596130371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8.7999984622001648E-2</v>
      </c>
      <c r="AH31" s="509"/>
      <c r="AI31" s="509"/>
      <c r="AJ31" s="509"/>
      <c r="AK31" s="509"/>
      <c r="AL31" s="509">
        <v>5.1136791063845161E-3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8.6999997496604919E-2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64.873199462890625</v>
      </c>
      <c r="F32" s="513"/>
      <c r="G32" s="513"/>
      <c r="H32" s="513"/>
      <c r="I32" s="513">
        <v>42.211776733398437</v>
      </c>
      <c r="J32" s="513"/>
      <c r="K32" s="508">
        <v>16.08296012878418</v>
      </c>
      <c r="L32" s="508"/>
      <c r="M32" s="508"/>
      <c r="N32" s="508">
        <v>16.346359252929688</v>
      </c>
      <c r="O32" s="508"/>
      <c r="P32" s="508"/>
      <c r="Q32" s="508"/>
      <c r="R32" s="508"/>
      <c r="S32" s="508">
        <v>-0.26339912414550781</v>
      </c>
      <c r="T32" s="508"/>
      <c r="U32" s="508"/>
      <c r="V32" s="508">
        <v>0.36511996388435364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0.27199998497962952</v>
      </c>
      <c r="AH32" s="509"/>
      <c r="AI32" s="509"/>
      <c r="AJ32" s="509"/>
      <c r="AK32" s="509"/>
      <c r="AL32" s="509">
        <v>1.5805919127166272E-2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0.19849999248981476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66.635467529296875</v>
      </c>
      <c r="F33" s="513"/>
      <c r="G33" s="513"/>
      <c r="H33" s="513"/>
      <c r="I33" s="513">
        <v>46.359531402587891</v>
      </c>
      <c r="J33" s="513"/>
      <c r="K33" s="508">
        <v>20.400344848632813</v>
      </c>
      <c r="L33" s="508"/>
      <c r="M33" s="508"/>
      <c r="N33" s="508">
        <v>20.888080596923828</v>
      </c>
      <c r="O33" s="508"/>
      <c r="P33" s="508"/>
      <c r="Q33" s="508"/>
      <c r="R33" s="508"/>
      <c r="S33" s="508">
        <v>-0.48773574829101563</v>
      </c>
      <c r="T33" s="508"/>
      <c r="U33" s="508"/>
      <c r="V33" s="508">
        <v>0.4144212007522583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8.8999994099140167E-2</v>
      </c>
      <c r="AH33" s="509"/>
      <c r="AI33" s="509"/>
      <c r="AJ33" s="509"/>
      <c r="AK33" s="509"/>
      <c r="AL33" s="509">
        <v>5.1717896571010355E-3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8.2499995827674866E-2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66.110092163085938</v>
      </c>
      <c r="F34" s="513"/>
      <c r="G34" s="513"/>
      <c r="H34" s="513"/>
      <c r="I34" s="513">
        <v>42.874507904052734</v>
      </c>
      <c r="J34" s="513"/>
      <c r="K34" s="508">
        <v>15.931267738342285</v>
      </c>
      <c r="L34" s="508"/>
      <c r="M34" s="508"/>
      <c r="N34" s="508">
        <v>16.228452682495117</v>
      </c>
      <c r="O34" s="508"/>
      <c r="P34" s="508"/>
      <c r="Q34" s="508"/>
      <c r="R34" s="508"/>
      <c r="S34" s="508">
        <v>-0.29718494415283203</v>
      </c>
      <c r="T34" s="508"/>
      <c r="U34" s="508"/>
      <c r="V34" s="508">
        <v>0.37079110741615295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0.22749997675418854</v>
      </c>
      <c r="AH34" s="509"/>
      <c r="AI34" s="509"/>
      <c r="AJ34" s="509"/>
      <c r="AK34" s="509"/>
      <c r="AL34" s="509">
        <v>1.3220023649185897E-2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0.23049996793270111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74.491127014160156</v>
      </c>
      <c r="F35" s="513"/>
      <c r="G35" s="513"/>
      <c r="H35" s="513"/>
      <c r="I35" s="513">
        <v>50.692989349365234</v>
      </c>
      <c r="J35" s="513"/>
      <c r="K35" s="508">
        <v>21.068099975585937</v>
      </c>
      <c r="L35" s="508"/>
      <c r="M35" s="508"/>
      <c r="N35" s="508">
        <v>21.454013824462891</v>
      </c>
      <c r="O35" s="508"/>
      <c r="P35" s="508"/>
      <c r="Q35" s="508"/>
      <c r="R35" s="508"/>
      <c r="S35" s="508">
        <v>-0.38591384887695313</v>
      </c>
      <c r="T35" s="508"/>
      <c r="U35" s="508"/>
      <c r="V35" s="508">
        <v>0.50209003686904907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0.18399998545646667</v>
      </c>
      <c r="AH35" s="509"/>
      <c r="AI35" s="509"/>
      <c r="AJ35" s="509"/>
      <c r="AK35" s="509"/>
      <c r="AL35" s="509">
        <v>1.0692239154875278E-2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0.18399995565414429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83.69671630859375</v>
      </c>
      <c r="F36" s="513"/>
      <c r="G36" s="513"/>
      <c r="H36" s="513"/>
      <c r="I36" s="513">
        <v>51.417793273925781</v>
      </c>
      <c r="J36" s="513"/>
      <c r="K36" s="508">
        <v>16.73463249206543</v>
      </c>
      <c r="L36" s="508"/>
      <c r="M36" s="508"/>
      <c r="N36" s="508">
        <v>17.197286605834961</v>
      </c>
      <c r="O36" s="508"/>
      <c r="P36" s="508"/>
      <c r="Q36" s="508"/>
      <c r="R36" s="508"/>
      <c r="S36" s="508">
        <v>-0.46265411376953125</v>
      </c>
      <c r="T36" s="508"/>
      <c r="U36" s="508"/>
      <c r="V36" s="508">
        <v>0.54125779867172241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5.4499998688697815E-2</v>
      </c>
      <c r="AH36" s="509"/>
      <c r="AI36" s="509"/>
      <c r="AJ36" s="509"/>
      <c r="AK36" s="509"/>
      <c r="AL36" s="509">
        <v>3.1669949238002301E-3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6.6499993205070496E-2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79.136276245117188</v>
      </c>
      <c r="F37" s="513"/>
      <c r="G37" s="513"/>
      <c r="H37" s="513"/>
      <c r="I37" s="513">
        <v>50.635578155517578</v>
      </c>
      <c r="J37" s="513"/>
      <c r="K37" s="508">
        <v>17.185884475708008</v>
      </c>
      <c r="L37" s="508"/>
      <c r="M37" s="508"/>
      <c r="N37" s="508">
        <v>17.656099319458008</v>
      </c>
      <c r="O37" s="508"/>
      <c r="P37" s="508"/>
      <c r="Q37" s="508"/>
      <c r="R37" s="508"/>
      <c r="S37" s="508">
        <v>-0.47021484375</v>
      </c>
      <c r="T37" s="508"/>
      <c r="U37" s="508"/>
      <c r="V37" s="508">
        <v>0.49062848091125488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6.2499996274709702E-2</v>
      </c>
      <c r="AH37" s="509"/>
      <c r="AI37" s="509"/>
      <c r="AJ37" s="509"/>
      <c r="AK37" s="509"/>
      <c r="AL37" s="509">
        <v>3.6318747835233809E-3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5.0499994307756424E-2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89.147476196289062</v>
      </c>
      <c r="F38" s="513"/>
      <c r="G38" s="513"/>
      <c r="H38" s="513"/>
      <c r="I38" s="513">
        <v>58.442180633544922</v>
      </c>
      <c r="J38" s="513"/>
      <c r="K38" s="508">
        <v>21.348567962646484</v>
      </c>
      <c r="L38" s="508"/>
      <c r="M38" s="508"/>
      <c r="N38" s="508">
        <v>21.819723129272461</v>
      </c>
      <c r="O38" s="508"/>
      <c r="P38" s="508"/>
      <c r="Q38" s="508"/>
      <c r="R38" s="508"/>
      <c r="S38" s="508">
        <v>-0.47115516662597656</v>
      </c>
      <c r="T38" s="508"/>
      <c r="U38" s="508"/>
      <c r="V38" s="508">
        <v>0.65718322992324829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7.9000003635883331E-2</v>
      </c>
      <c r="AH38" s="509"/>
      <c r="AI38" s="509"/>
      <c r="AJ38" s="509"/>
      <c r="AK38" s="509"/>
      <c r="AL38" s="509">
        <v>4.5906902112811806E-3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8.1499993801116943E-2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90.2510986328125</v>
      </c>
      <c r="F39" s="513"/>
      <c r="G39" s="513"/>
      <c r="H39" s="513"/>
      <c r="I39" s="513">
        <v>59.983409881591797</v>
      </c>
      <c r="J39" s="513"/>
      <c r="K39" s="508">
        <v>22.685276031494141</v>
      </c>
      <c r="L39" s="508"/>
      <c r="M39" s="508"/>
      <c r="N39" s="508">
        <v>23.168846130371094</v>
      </c>
      <c r="O39" s="508"/>
      <c r="P39" s="508"/>
      <c r="Q39" s="508"/>
      <c r="R39" s="508"/>
      <c r="S39" s="508">
        <v>-0.48357009887695313</v>
      </c>
      <c r="T39" s="508"/>
      <c r="U39" s="508"/>
      <c r="V39" s="508">
        <v>0.68855935335159302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7.4499994516372681E-2</v>
      </c>
      <c r="AH39" s="509"/>
      <c r="AI39" s="509"/>
      <c r="AJ39" s="509"/>
      <c r="AK39" s="509"/>
      <c r="AL39" s="509">
        <v>4.3291946813464165E-3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0.11349999159574509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91.63934326171875</v>
      </c>
      <c r="F40" s="513"/>
      <c r="G40" s="513"/>
      <c r="H40" s="513"/>
      <c r="I40" s="513">
        <v>60.519283294677734</v>
      </c>
      <c r="J40" s="513"/>
      <c r="K40" s="508">
        <v>23.977354049682617</v>
      </c>
      <c r="L40" s="508"/>
      <c r="M40" s="508"/>
      <c r="N40" s="508">
        <v>24.463022232055664</v>
      </c>
      <c r="O40" s="508"/>
      <c r="P40" s="508"/>
      <c r="Q40" s="508"/>
      <c r="R40" s="508"/>
      <c r="S40" s="508">
        <v>-0.48566818237304688</v>
      </c>
      <c r="T40" s="508"/>
      <c r="U40" s="508"/>
      <c r="V40" s="508">
        <v>0.74827980995178223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8.2499995827674866E-2</v>
      </c>
      <c r="AH40" s="509"/>
      <c r="AI40" s="509"/>
      <c r="AJ40" s="509"/>
      <c r="AK40" s="509"/>
      <c r="AL40" s="509">
        <v>4.794074757546187E-3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0.12649999558925629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92.147903442382813</v>
      </c>
      <c r="F41" s="513"/>
      <c r="G41" s="513"/>
      <c r="H41" s="513"/>
      <c r="I41" s="513">
        <v>61.197952270507812</v>
      </c>
      <c r="J41" s="513"/>
      <c r="K41" s="508">
        <v>23.494411468505859</v>
      </c>
      <c r="L41" s="508"/>
      <c r="M41" s="508"/>
      <c r="N41" s="508">
        <v>23.980560302734375</v>
      </c>
      <c r="O41" s="508"/>
      <c r="P41" s="508"/>
      <c r="Q41" s="508"/>
      <c r="R41" s="508"/>
      <c r="S41" s="508">
        <v>-0.48614883422851563</v>
      </c>
      <c r="T41" s="508"/>
      <c r="U41" s="508"/>
      <c r="V41" s="508">
        <v>0.72919785976409912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8.2499988377094269E-2</v>
      </c>
      <c r="AH41" s="509"/>
      <c r="AI41" s="509"/>
      <c r="AJ41" s="509"/>
      <c r="AK41" s="509"/>
      <c r="AL41" s="509">
        <v>4.7940743245929477E-3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0.11249998211860657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91.590194702148438</v>
      </c>
      <c r="F42" s="513"/>
      <c r="G42" s="513"/>
      <c r="H42" s="513"/>
      <c r="I42" s="513">
        <v>59.966148376464844</v>
      </c>
      <c r="J42" s="513"/>
      <c r="K42" s="508">
        <v>24.043777465820312</v>
      </c>
      <c r="L42" s="508"/>
      <c r="M42" s="508"/>
      <c r="N42" s="508">
        <v>24.504549026489258</v>
      </c>
      <c r="O42" s="508"/>
      <c r="P42" s="508"/>
      <c r="Q42" s="508"/>
      <c r="R42" s="508"/>
      <c r="S42" s="508">
        <v>-0.46077156066894531</v>
      </c>
      <c r="T42" s="508"/>
      <c r="U42" s="508"/>
      <c r="V42" s="508">
        <v>0.76259881258010864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0.11049999296665192</v>
      </c>
      <c r="AH42" s="509"/>
      <c r="AI42" s="509"/>
      <c r="AJ42" s="509"/>
      <c r="AK42" s="509"/>
      <c r="AL42" s="509">
        <v>6.421154591292143E-3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0.16949999332427979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90.785667419433594</v>
      </c>
      <c r="F43" s="513"/>
      <c r="G43" s="513"/>
      <c r="H43" s="513"/>
      <c r="I43" s="513">
        <v>59.401874542236328</v>
      </c>
      <c r="J43" s="513"/>
      <c r="K43" s="508">
        <v>23.132261276245117</v>
      </c>
      <c r="L43" s="508"/>
      <c r="M43" s="508"/>
      <c r="N43" s="508">
        <v>23.67755126953125</v>
      </c>
      <c r="O43" s="508"/>
      <c r="P43" s="508"/>
      <c r="Q43" s="508"/>
      <c r="R43" s="508"/>
      <c r="S43" s="508">
        <v>-0.54528999328613281</v>
      </c>
      <c r="T43" s="508"/>
      <c r="U43" s="508"/>
      <c r="V43" s="508">
        <v>0.72793662548065186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1.4499999582767487E-2</v>
      </c>
      <c r="AH43" s="509"/>
      <c r="AI43" s="509"/>
      <c r="AJ43" s="509"/>
      <c r="AK43" s="509"/>
      <c r="AL43" s="509">
        <v>8.4259497575461871E-4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1.2000000104308128E-2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90.749946594238281</v>
      </c>
      <c r="F44" s="513"/>
      <c r="G44" s="513"/>
      <c r="H44" s="513"/>
      <c r="I44" s="513">
        <v>58.386947631835938</v>
      </c>
      <c r="J44" s="513"/>
      <c r="K44" s="508">
        <v>23.80702018737793</v>
      </c>
      <c r="L44" s="508"/>
      <c r="M44" s="508"/>
      <c r="N44" s="508">
        <v>24.313030242919922</v>
      </c>
      <c r="O44" s="508"/>
      <c r="P44" s="508"/>
      <c r="Q44" s="508"/>
      <c r="R44" s="508"/>
      <c r="S44" s="508">
        <v>-0.50601005554199219</v>
      </c>
      <c r="T44" s="508"/>
      <c r="U44" s="508"/>
      <c r="V44" s="508">
        <v>0.77254295349121094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6.4999997615814209E-2</v>
      </c>
      <c r="AH44" s="509"/>
      <c r="AI44" s="509"/>
      <c r="AJ44" s="509"/>
      <c r="AK44" s="509"/>
      <c r="AL44" s="509">
        <v>3.7771498614549638E-3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9.0500004589557648E-2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91.301536560058594</v>
      </c>
      <c r="F45" s="513"/>
      <c r="G45" s="513"/>
      <c r="H45" s="513"/>
      <c r="I45" s="513">
        <v>60.174427032470703</v>
      </c>
      <c r="J45" s="513"/>
      <c r="K45" s="508">
        <v>24.646747589111328</v>
      </c>
      <c r="L45" s="508"/>
      <c r="M45" s="508"/>
      <c r="N45" s="508">
        <v>25.161680221557617</v>
      </c>
      <c r="O45" s="508"/>
      <c r="P45" s="508"/>
      <c r="Q45" s="508"/>
      <c r="R45" s="508"/>
      <c r="S45" s="508">
        <v>-0.51493263244628906</v>
      </c>
      <c r="T45" s="508"/>
      <c r="U45" s="508"/>
      <c r="V45" s="508">
        <v>0.76933372020721436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5.7999998331069946E-2</v>
      </c>
      <c r="AH45" s="509"/>
      <c r="AI45" s="509"/>
      <c r="AJ45" s="509"/>
      <c r="AK45" s="509"/>
      <c r="AL45" s="509">
        <v>3.3703799030184748E-3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7.250000536441803E-2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90.947898864746094</v>
      </c>
      <c r="F46" s="513"/>
      <c r="G46" s="513"/>
      <c r="H46" s="513"/>
      <c r="I46" s="513">
        <v>59.265281677246094</v>
      </c>
      <c r="J46" s="513"/>
      <c r="K46" s="508">
        <v>23.928693771362305</v>
      </c>
      <c r="L46" s="508"/>
      <c r="M46" s="508"/>
      <c r="N46" s="508">
        <v>24.414590835571289</v>
      </c>
      <c r="O46" s="508"/>
      <c r="P46" s="508"/>
      <c r="Q46" s="508"/>
      <c r="R46" s="508"/>
      <c r="S46" s="508">
        <v>-0.48589706420898438</v>
      </c>
      <c r="T46" s="508"/>
      <c r="U46" s="508"/>
      <c r="V46" s="508">
        <v>0.7601960301399231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8.1999994814395905E-2</v>
      </c>
      <c r="AH46" s="509"/>
      <c r="AI46" s="509"/>
      <c r="AJ46" s="509"/>
      <c r="AK46" s="509"/>
      <c r="AL46" s="509">
        <v>4.765019698664546E-3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0.10799999535083771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91.252166748046875</v>
      </c>
      <c r="F47" s="513"/>
      <c r="G47" s="513"/>
      <c r="H47" s="513"/>
      <c r="I47" s="513">
        <v>59.537952423095703</v>
      </c>
      <c r="J47" s="513"/>
      <c r="K47" s="508">
        <v>22.793842315673828</v>
      </c>
      <c r="L47" s="508"/>
      <c r="M47" s="508"/>
      <c r="N47" s="508">
        <v>23.290246963500977</v>
      </c>
      <c r="O47" s="508"/>
      <c r="P47" s="508"/>
      <c r="Q47" s="508"/>
      <c r="R47" s="508"/>
      <c r="S47" s="508">
        <v>-0.49640464782714844</v>
      </c>
      <c r="T47" s="508"/>
      <c r="U47" s="508"/>
      <c r="V47" s="508">
        <v>0.72489064931869507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5.4499991238117218E-2</v>
      </c>
      <c r="AH47" s="509"/>
      <c r="AI47" s="509"/>
      <c r="AJ47" s="509"/>
      <c r="AK47" s="509"/>
      <c r="AL47" s="509">
        <v>3.1669944908469918E-3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4.349999874830246E-2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91.540130615234375</v>
      </c>
      <c r="F48" s="513"/>
      <c r="G48" s="513"/>
      <c r="H48" s="513"/>
      <c r="I48" s="513">
        <v>60.946601867675781</v>
      </c>
      <c r="J48" s="513"/>
      <c r="K48" s="508">
        <v>24.948896408081055</v>
      </c>
      <c r="L48" s="508"/>
      <c r="M48" s="508"/>
      <c r="N48" s="508">
        <v>25.430572509765625</v>
      </c>
      <c r="O48" s="508"/>
      <c r="P48" s="508"/>
      <c r="Q48" s="508"/>
      <c r="R48" s="508"/>
      <c r="S48" s="508">
        <v>-0.48167610168457031</v>
      </c>
      <c r="T48" s="508"/>
      <c r="U48" s="508"/>
      <c r="V48" s="508">
        <v>0.7654271125793457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8.5000000894069672E-2</v>
      </c>
      <c r="AH48" s="509"/>
      <c r="AI48" s="509"/>
      <c r="AJ48" s="509"/>
      <c r="AK48" s="509"/>
      <c r="AL48" s="509">
        <v>4.939350051954389E-3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0.14799998700618744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90.356163024902344</v>
      </c>
      <c r="F49" s="513"/>
      <c r="G49" s="513"/>
      <c r="H49" s="513"/>
      <c r="I49" s="513">
        <v>59.355148315429688</v>
      </c>
      <c r="J49" s="513"/>
      <c r="K49" s="508">
        <v>23.187528610229492</v>
      </c>
      <c r="L49" s="508"/>
      <c r="M49" s="508"/>
      <c r="N49" s="508">
        <v>23.661922454833984</v>
      </c>
      <c r="O49" s="508"/>
      <c r="P49" s="508"/>
      <c r="Q49" s="508"/>
      <c r="R49" s="508"/>
      <c r="S49" s="508">
        <v>-0.47439384460449219</v>
      </c>
      <c r="T49" s="508"/>
      <c r="U49" s="508"/>
      <c r="V49" s="508">
        <v>0.7208523154258728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8.5499994456768036E-2</v>
      </c>
      <c r="AH49" s="509"/>
      <c r="AI49" s="509"/>
      <c r="AJ49" s="509"/>
      <c r="AK49" s="509"/>
      <c r="AL49" s="509">
        <v>4.9684046778827907E-3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0.10149998962879181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90.801300048828125</v>
      </c>
      <c r="F50" s="513"/>
      <c r="G50" s="513"/>
      <c r="H50" s="513"/>
      <c r="I50" s="513">
        <v>60.329380035400391</v>
      </c>
      <c r="J50" s="513"/>
      <c r="K50" s="508">
        <v>23.659469604492187</v>
      </c>
      <c r="L50" s="508"/>
      <c r="M50" s="508"/>
      <c r="N50" s="508">
        <v>24.172922134399414</v>
      </c>
      <c r="O50" s="508"/>
      <c r="P50" s="508"/>
      <c r="Q50" s="508"/>
      <c r="R50" s="508"/>
      <c r="S50" s="508">
        <v>-0.51345252990722656</v>
      </c>
      <c r="T50" s="508"/>
      <c r="U50" s="508"/>
      <c r="V50" s="508">
        <v>0.72294747829437256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4.7499995678663254E-2</v>
      </c>
      <c r="AH50" s="509"/>
      <c r="AI50" s="509"/>
      <c r="AJ50" s="509"/>
      <c r="AK50" s="509"/>
      <c r="AL50" s="509">
        <v>2.7602247488871219E-3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3.4999996423721313E-2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72.299263000488281</v>
      </c>
      <c r="F51" s="513"/>
      <c r="G51" s="513"/>
      <c r="H51" s="513"/>
      <c r="I51" s="513">
        <v>46.537155151367188</v>
      </c>
      <c r="J51" s="513"/>
      <c r="K51" s="508">
        <v>18.040195465087891</v>
      </c>
      <c r="L51" s="508"/>
      <c r="M51" s="508"/>
      <c r="N51" s="508">
        <v>18.480070114135742</v>
      </c>
      <c r="O51" s="508"/>
      <c r="P51" s="508"/>
      <c r="Q51" s="508"/>
      <c r="R51" s="508"/>
      <c r="S51" s="508">
        <v>-0.43987464904785156</v>
      </c>
      <c r="T51" s="508"/>
      <c r="U51" s="508"/>
      <c r="V51" s="508">
        <v>0.46289753913879395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0.13299998641014099</v>
      </c>
      <c r="AH51" s="509"/>
      <c r="AI51" s="509"/>
      <c r="AJ51" s="509"/>
      <c r="AK51" s="509"/>
      <c r="AL51" s="509">
        <v>7.7286292102932931E-3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0.1054999977350235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69.041664123535156</v>
      </c>
      <c r="F52" s="513"/>
      <c r="G52" s="513"/>
      <c r="H52" s="513"/>
      <c r="I52" s="513">
        <v>46.363887786865234</v>
      </c>
      <c r="J52" s="513"/>
      <c r="K52" s="508">
        <v>21.717201232910156</v>
      </c>
      <c r="L52" s="508"/>
      <c r="M52" s="508"/>
      <c r="N52" s="508">
        <v>22.281044006347656</v>
      </c>
      <c r="O52" s="508"/>
      <c r="P52" s="508"/>
      <c r="Q52" s="508"/>
      <c r="R52" s="508"/>
      <c r="S52" s="508">
        <v>-0.5638427734375</v>
      </c>
      <c r="T52" s="508"/>
      <c r="U52" s="508"/>
      <c r="V52" s="508">
        <v>0.49249204993247986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9.9499993026256561E-2</v>
      </c>
      <c r="AH52" s="509"/>
      <c r="AI52" s="509"/>
      <c r="AJ52" s="509"/>
      <c r="AK52" s="509"/>
      <c r="AL52" s="509">
        <v>5.7819445947557687E-3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7.6499991118907928E-2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79.69980061848959</v>
      </c>
      <c r="F53" s="507"/>
      <c r="G53" s="507"/>
      <c r="H53" s="507"/>
      <c r="I53" s="507">
        <v>52.806167093912748</v>
      </c>
      <c r="J53" s="507"/>
      <c r="K53" s="501">
        <v>631.09337902069103</v>
      </c>
      <c r="L53" s="501"/>
      <c r="M53" s="501"/>
      <c r="N53" s="501">
        <v>644.728246688843</v>
      </c>
      <c r="O53" s="501"/>
      <c r="P53" s="501"/>
      <c r="Q53" s="501"/>
      <c r="R53" s="501"/>
      <c r="S53" s="501">
        <v>-13.634867668151855</v>
      </c>
      <c r="T53" s="501"/>
      <c r="U53" s="501"/>
      <c r="V53" s="501">
        <v>17.201588094234467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 t="s">
        <v>65</v>
      </c>
      <c r="AH53" s="501"/>
      <c r="AI53" s="501"/>
      <c r="AJ53" s="501"/>
      <c r="AK53" s="501" t="s">
        <v>65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f>AD61</f>
        <v>3.1769996511284262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222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1502.1857642531395</v>
      </c>
      <c r="G59" s="484"/>
      <c r="H59" s="484"/>
      <c r="I59" s="484"/>
      <c r="J59" s="484"/>
      <c r="K59" s="484"/>
      <c r="L59" s="484">
        <v>1548.5253545045853</v>
      </c>
      <c r="M59" s="484"/>
      <c r="N59" s="484"/>
      <c r="O59" s="484"/>
      <c r="P59" s="484"/>
      <c r="Q59" s="484">
        <v>35.048754660412669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7.8479997925460339</v>
      </c>
      <c r="AE59" s="484"/>
      <c r="AF59" s="484"/>
      <c r="AG59" s="484"/>
      <c r="AH59" s="484"/>
      <c r="AI59" s="484"/>
      <c r="AJ59" s="484"/>
      <c r="AK59" s="484"/>
      <c r="AL59" s="484"/>
      <c r="AM59" s="484"/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13.251999910105951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871.09247291088104</v>
      </c>
      <c r="G60" s="484"/>
      <c r="H60" s="484"/>
      <c r="I60" s="484"/>
      <c r="J60" s="484"/>
      <c r="K60" s="484"/>
      <c r="L60" s="484">
        <v>903.79718637466431</v>
      </c>
      <c r="M60" s="484"/>
      <c r="N60" s="484"/>
      <c r="O60" s="484"/>
      <c r="P60" s="484"/>
      <c r="Q60" s="484">
        <v>17.847166566178203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4.6710001414176077</v>
      </c>
      <c r="AE60" s="484"/>
      <c r="AF60" s="484"/>
      <c r="AG60" s="484"/>
      <c r="AH60" s="484"/>
      <c r="AI60" s="484"/>
      <c r="AJ60" s="484"/>
      <c r="AK60" s="484"/>
      <c r="AL60" s="484"/>
      <c r="AM60" s="484"/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10.172000360209495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631.09329134225845</v>
      </c>
      <c r="G61" s="484"/>
      <c r="H61" s="484"/>
      <c r="I61" s="484"/>
      <c r="J61" s="484"/>
      <c r="K61" s="484"/>
      <c r="L61" s="484">
        <v>644.72816812992096</v>
      </c>
      <c r="M61" s="484"/>
      <c r="N61" s="484"/>
      <c r="O61" s="484"/>
      <c r="P61" s="484"/>
      <c r="Q61" s="484">
        <v>17.201588094234467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>
        <f>AD59-AD60</f>
        <v>3.1769996511284262</v>
      </c>
      <c r="AE61" s="485"/>
      <c r="AF61" s="485"/>
      <c r="AG61" s="485"/>
      <c r="AH61" s="485"/>
      <c r="AI61" s="485"/>
      <c r="AJ61" s="485"/>
      <c r="AK61" s="485"/>
      <c r="AL61" s="485"/>
      <c r="AM61" s="484"/>
      <c r="AN61" s="484"/>
      <c r="AO61" s="484"/>
      <c r="AP61" s="484"/>
      <c r="AQ61" s="484"/>
      <c r="AR61" s="484"/>
      <c r="AS61" s="484" t="s">
        <v>65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3.0799995498964563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17.201588094234467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f>U65-AW75</f>
        <v>17.185288736616414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f>U71*0.05811</f>
        <v>0.18461544972707286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f>U66-U67</f>
        <v>17.000673286889342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f>AD61</f>
        <v>3.1769996511284262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3.0799995498964563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f>U73*5.4*0.98/1000</f>
        <v>1.6299357618052047E-2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U41"/>
  <sheetViews>
    <sheetView view="pageBreakPreview" topLeftCell="A4" zoomScale="110" zoomScaleNormal="127" zoomScaleSheetLayoutView="110" workbookViewId="0">
      <selection activeCell="K25" sqref="K25:M25"/>
    </sheetView>
  </sheetViews>
  <sheetFormatPr defaultRowHeight="15"/>
  <cols>
    <col min="1" max="1" width="2.42578125" style="365" customWidth="1"/>
    <col min="2" max="2" width="6.28515625" style="365" customWidth="1"/>
    <col min="3" max="3" width="7" style="365" customWidth="1"/>
    <col min="4" max="4" width="8.85546875" style="365" customWidth="1"/>
    <col min="5" max="6" width="2.7109375" style="365" customWidth="1"/>
    <col min="7" max="7" width="5.140625" style="365" customWidth="1"/>
    <col min="8" max="8" width="5.28515625" style="365" customWidth="1"/>
    <col min="9" max="9" width="2.7109375" style="365" customWidth="1"/>
    <col min="10" max="10" width="0.85546875" style="365" customWidth="1"/>
    <col min="11" max="11" width="1.7109375" style="365" customWidth="1"/>
    <col min="12" max="12" width="5.140625" style="365" customWidth="1"/>
    <col min="13" max="13" width="5.28515625" style="365" customWidth="1"/>
    <col min="14" max="14" width="3.28515625" style="365" customWidth="1"/>
    <col min="15" max="15" width="8.7109375" style="365" customWidth="1"/>
    <col min="16" max="16" width="9.28515625" style="365" customWidth="1"/>
    <col min="17" max="17" width="1.7109375" style="365" customWidth="1"/>
    <col min="18" max="18" width="6.42578125" style="406" customWidth="1"/>
    <col min="19" max="19" width="7.42578125" style="365" customWidth="1"/>
    <col min="20" max="20" width="4" style="365" customWidth="1"/>
    <col min="21" max="21" width="6" style="365" customWidth="1"/>
    <col min="22" max="16384" width="9.140625" style="365"/>
  </cols>
  <sheetData>
    <row r="1" spans="1:21" ht="12.4" customHeight="1">
      <c r="A1" s="560" t="s">
        <v>492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</row>
    <row r="2" spans="1:21" s="387" customFormat="1" ht="12.4" customHeight="1">
      <c r="A2" s="561" t="s">
        <v>493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360" t="s">
        <v>554</v>
      </c>
      <c r="Q2" s="385" t="e">
        <f>#REF!</f>
        <v>#REF!</v>
      </c>
      <c r="R2" s="386">
        <v>2023</v>
      </c>
      <c r="S2" s="362"/>
      <c r="T2" s="362"/>
      <c r="U2" s="362"/>
    </row>
    <row r="3" spans="1:21" s="363" customFormat="1" ht="2.25" customHeight="1">
      <c r="R3" s="388"/>
    </row>
    <row r="4" spans="1:21" s="363" customFormat="1" ht="13.7" customHeight="1"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3" t="s">
        <v>532</v>
      </c>
      <c r="M4" s="563"/>
      <c r="N4" s="563"/>
      <c r="O4" s="563"/>
      <c r="P4" s="563"/>
      <c r="Q4" s="563"/>
      <c r="R4" s="563"/>
      <c r="S4" s="563"/>
      <c r="T4" s="563"/>
      <c r="U4" s="563"/>
    </row>
    <row r="5" spans="1:21" s="363" customFormat="1" ht="13.7" customHeight="1">
      <c r="B5" s="562" t="s">
        <v>533</v>
      </c>
      <c r="C5" s="562"/>
      <c r="D5" s="562"/>
      <c r="E5" s="562"/>
      <c r="F5" s="562"/>
      <c r="G5" s="562"/>
      <c r="H5" s="562"/>
      <c r="I5" s="562"/>
      <c r="J5" s="562"/>
      <c r="K5" s="562"/>
      <c r="L5" s="563" t="s">
        <v>534</v>
      </c>
      <c r="M5" s="563"/>
      <c r="N5" s="563"/>
      <c r="O5" s="563"/>
      <c r="P5" s="563"/>
      <c r="Q5" s="563"/>
      <c r="R5" s="563"/>
      <c r="S5" s="563"/>
      <c r="T5" s="563"/>
      <c r="U5" s="563"/>
    </row>
    <row r="6" spans="1:21" s="363" customFormat="1" ht="2.25" customHeight="1">
      <c r="R6" s="388"/>
    </row>
    <row r="7" spans="1:21" s="363" customFormat="1" ht="14.25" customHeight="1">
      <c r="B7" s="562" t="s">
        <v>535</v>
      </c>
      <c r="C7" s="562"/>
      <c r="D7" s="562"/>
      <c r="E7" s="564">
        <v>45285</v>
      </c>
      <c r="F7" s="564"/>
      <c r="G7" s="564"/>
      <c r="H7" s="564"/>
      <c r="I7" s="389"/>
      <c r="J7" s="389"/>
      <c r="K7" s="389"/>
      <c r="L7" s="389"/>
      <c r="M7" s="389"/>
      <c r="N7" s="389"/>
      <c r="O7" s="389"/>
      <c r="P7" s="389"/>
      <c r="Q7" s="389"/>
      <c r="R7" s="390"/>
      <c r="S7" s="389"/>
      <c r="T7" s="389"/>
      <c r="U7" s="389"/>
    </row>
    <row r="8" spans="1:21" ht="17.25" customHeight="1">
      <c r="B8" s="565" t="s">
        <v>536</v>
      </c>
      <c r="C8" s="56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</row>
    <row r="9" spans="1:21" ht="15.2" customHeight="1">
      <c r="B9" s="566" t="s">
        <v>499</v>
      </c>
      <c r="C9" s="566"/>
      <c r="D9" s="567" t="s">
        <v>500</v>
      </c>
      <c r="E9" s="566" t="s">
        <v>501</v>
      </c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 t="s">
        <v>502</v>
      </c>
      <c r="Q9" s="566"/>
      <c r="R9" s="566"/>
      <c r="S9" s="566"/>
      <c r="T9" s="567" t="s">
        <v>503</v>
      </c>
      <c r="U9" s="567"/>
    </row>
    <row r="10" spans="1:21" ht="15.2" customHeight="1">
      <c r="B10" s="566"/>
      <c r="C10" s="566"/>
      <c r="D10" s="567"/>
      <c r="E10" s="566" t="s">
        <v>504</v>
      </c>
      <c r="F10" s="566"/>
      <c r="G10" s="566"/>
      <c r="H10" s="566"/>
      <c r="I10" s="566"/>
      <c r="J10" s="566"/>
      <c r="K10" s="566"/>
      <c r="L10" s="566"/>
      <c r="M10" s="566"/>
      <c r="N10" s="566"/>
      <c r="O10" s="366" t="s">
        <v>505</v>
      </c>
      <c r="P10" s="566" t="s">
        <v>504</v>
      </c>
      <c r="Q10" s="566"/>
      <c r="R10" s="566"/>
      <c r="S10" s="566"/>
      <c r="T10" s="567"/>
      <c r="U10" s="567"/>
    </row>
    <row r="11" spans="1:21" ht="34.5" customHeight="1">
      <c r="B11" s="566"/>
      <c r="C11" s="566"/>
      <c r="D11" s="567"/>
      <c r="E11" s="568" t="s">
        <v>506</v>
      </c>
      <c r="F11" s="568"/>
      <c r="G11" s="568"/>
      <c r="H11" s="568" t="s">
        <v>507</v>
      </c>
      <c r="I11" s="568"/>
      <c r="J11" s="566" t="s">
        <v>508</v>
      </c>
      <c r="K11" s="566"/>
      <c r="L11" s="566"/>
      <c r="M11" s="569" t="s">
        <v>509</v>
      </c>
      <c r="N11" s="569"/>
      <c r="O11" s="391" t="s">
        <v>537</v>
      </c>
      <c r="P11" s="368" t="s">
        <v>511</v>
      </c>
      <c r="Q11" s="568" t="s">
        <v>512</v>
      </c>
      <c r="R11" s="568"/>
      <c r="S11" s="369" t="s">
        <v>513</v>
      </c>
      <c r="T11" s="567"/>
      <c r="U11" s="567"/>
    </row>
    <row r="12" spans="1:21" ht="4.5" customHeight="1">
      <c r="B12" s="370"/>
      <c r="C12" s="370"/>
      <c r="D12" s="370"/>
      <c r="E12" s="392"/>
      <c r="F12" s="370"/>
      <c r="G12" s="370"/>
      <c r="H12" s="392"/>
      <c r="I12" s="370"/>
      <c r="J12" s="393"/>
      <c r="K12" s="394"/>
      <c r="L12" s="394"/>
      <c r="M12" s="395"/>
      <c r="N12" s="370"/>
      <c r="O12" s="395"/>
      <c r="P12" s="392"/>
      <c r="Q12" s="392"/>
      <c r="R12" s="396"/>
      <c r="S12" s="397"/>
      <c r="T12" s="370"/>
      <c r="U12" s="370"/>
    </row>
    <row r="13" spans="1:21" s="370" customFormat="1" ht="16.5" customHeight="1">
      <c r="B13" s="572">
        <v>45255</v>
      </c>
      <c r="C13" s="572"/>
      <c r="D13" s="373">
        <v>11.43</v>
      </c>
      <c r="E13" s="571">
        <v>413.27</v>
      </c>
      <c r="F13" s="571"/>
      <c r="G13" s="571"/>
      <c r="H13" s="573">
        <v>365.1</v>
      </c>
      <c r="I13" s="573"/>
      <c r="J13" s="571"/>
      <c r="K13" s="571"/>
      <c r="L13" s="571"/>
      <c r="M13" s="574">
        <v>646.08900000000006</v>
      </c>
      <c r="N13" s="574"/>
      <c r="O13" s="398">
        <v>207.63</v>
      </c>
      <c r="P13" s="399"/>
      <c r="Q13" s="570"/>
      <c r="R13" s="570"/>
      <c r="S13" s="373"/>
      <c r="T13" s="571">
        <v>2152</v>
      </c>
      <c r="U13" s="571"/>
    </row>
    <row r="14" spans="1:21" s="370" customFormat="1" ht="16.5" customHeight="1">
      <c r="B14" s="572">
        <v>45285</v>
      </c>
      <c r="C14" s="572"/>
      <c r="D14" s="373">
        <v>18.34</v>
      </c>
      <c r="E14" s="571">
        <v>625.82000000000005</v>
      </c>
      <c r="F14" s="571"/>
      <c r="G14" s="571"/>
      <c r="H14" s="573">
        <v>576.54999999999995</v>
      </c>
      <c r="I14" s="573"/>
      <c r="J14" s="571"/>
      <c r="K14" s="571"/>
      <c r="L14" s="571"/>
      <c r="M14" s="574">
        <v>660.35</v>
      </c>
      <c r="N14" s="574"/>
      <c r="O14" s="398">
        <v>207.63</v>
      </c>
      <c r="P14" s="399"/>
      <c r="Q14" s="570"/>
      <c r="R14" s="570"/>
      <c r="S14" s="373"/>
      <c r="T14" s="571">
        <v>2873</v>
      </c>
      <c r="U14" s="571"/>
    </row>
    <row r="15" spans="1:21" ht="17.25" customHeight="1">
      <c r="B15" s="575" t="s">
        <v>60</v>
      </c>
      <c r="C15" s="575"/>
      <c r="D15" s="400">
        <f>(D14-D13)</f>
        <v>6.91</v>
      </c>
      <c r="E15" s="576">
        <f>E14-E13</f>
        <v>212.55000000000007</v>
      </c>
      <c r="F15" s="576"/>
      <c r="G15" s="576"/>
      <c r="H15" s="576">
        <f>H14-H13</f>
        <v>211.44999999999993</v>
      </c>
      <c r="I15" s="576"/>
      <c r="J15" s="577">
        <f>E15-H15</f>
        <v>1.1000000000001364</v>
      </c>
      <c r="K15" s="577"/>
      <c r="L15" s="577"/>
      <c r="M15" s="578">
        <f>M14-M13</f>
        <v>14.260999999999967</v>
      </c>
      <c r="N15" s="578"/>
      <c r="O15" s="401">
        <f>O14-O13</f>
        <v>0</v>
      </c>
      <c r="P15" s="402"/>
      <c r="Q15" s="584"/>
      <c r="R15" s="584"/>
      <c r="S15" s="403"/>
      <c r="T15" s="579">
        <f>T14-T13</f>
        <v>721</v>
      </c>
      <c r="U15" s="579"/>
    </row>
    <row r="16" spans="1:21" ht="15" customHeight="1">
      <c r="B16" s="575"/>
      <c r="C16" s="575"/>
      <c r="D16" s="404" t="s">
        <v>514</v>
      </c>
      <c r="E16" s="580" t="s">
        <v>515</v>
      </c>
      <c r="F16" s="580"/>
      <c r="G16" s="580"/>
      <c r="H16" s="580" t="s">
        <v>515</v>
      </c>
      <c r="I16" s="580"/>
      <c r="J16" s="581" t="s">
        <v>515</v>
      </c>
      <c r="K16" s="581"/>
      <c r="L16" s="581"/>
      <c r="M16" s="582" t="s">
        <v>516</v>
      </c>
      <c r="N16" s="582"/>
      <c r="O16" s="380" t="s">
        <v>516</v>
      </c>
      <c r="P16" s="381" t="s">
        <v>517</v>
      </c>
      <c r="Q16" s="580" t="s">
        <v>517</v>
      </c>
      <c r="R16" s="580"/>
      <c r="S16" s="405" t="s">
        <v>517</v>
      </c>
      <c r="T16" s="583" t="s">
        <v>518</v>
      </c>
      <c r="U16" s="583"/>
    </row>
    <row r="17" spans="2:21" ht="6" customHeight="1"/>
    <row r="18" spans="2:21" ht="13.7" customHeight="1">
      <c r="B18" s="585"/>
      <c r="C18" s="585"/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383" t="s">
        <v>520</v>
      </c>
      <c r="T18" s="586" t="s">
        <v>538</v>
      </c>
      <c r="U18" s="586"/>
    </row>
    <row r="19" spans="2:21" ht="16.5" customHeight="1">
      <c r="B19" s="585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5"/>
      <c r="S19" s="407">
        <v>60</v>
      </c>
      <c r="T19" s="587">
        <v>5.4</v>
      </c>
      <c r="U19" s="587"/>
    </row>
    <row r="20" spans="2:21" ht="22.7" customHeight="1"/>
    <row r="21" spans="2:21" s="363" customFormat="1" ht="24" customHeight="1">
      <c r="B21" s="588" t="s">
        <v>539</v>
      </c>
      <c r="C21" s="588"/>
      <c r="D21" s="588"/>
      <c r="E21" s="588"/>
      <c r="F21" s="588"/>
      <c r="G21" s="588"/>
      <c r="H21" s="588"/>
      <c r="I21" s="588"/>
      <c r="J21" s="588"/>
      <c r="K21" s="588"/>
      <c r="L21" s="588"/>
      <c r="M21" s="588"/>
      <c r="N21" s="588"/>
      <c r="O21" s="588"/>
      <c r="P21" s="588"/>
      <c r="Q21" s="588"/>
      <c r="R21" s="588"/>
      <c r="S21" s="588"/>
      <c r="T21" s="588"/>
    </row>
    <row r="22" spans="2:21" s="363" customFormat="1" ht="10.5" customHeight="1">
      <c r="R22" s="388"/>
    </row>
    <row r="23" spans="2:21" s="363" customFormat="1" ht="10.5" customHeight="1">
      <c r="B23" s="589" t="s">
        <v>523</v>
      </c>
      <c r="C23" s="589"/>
      <c r="D23" s="589"/>
      <c r="E23" s="589"/>
      <c r="F23" s="589"/>
      <c r="G23" s="589"/>
      <c r="H23" s="589"/>
      <c r="I23" s="589"/>
      <c r="J23" s="589"/>
      <c r="K23" s="590">
        <f>D15</f>
        <v>6.91</v>
      </c>
      <c r="L23" s="590"/>
      <c r="M23" s="590"/>
      <c r="N23" s="591" t="s">
        <v>524</v>
      </c>
      <c r="O23" s="591"/>
      <c r="P23" s="591"/>
      <c r="Q23" s="591"/>
      <c r="R23" s="591"/>
      <c r="S23" s="591"/>
      <c r="T23" s="591"/>
    </row>
    <row r="24" spans="2:21" s="363" customFormat="1" ht="16.7" customHeight="1">
      <c r="R24" s="388"/>
    </row>
    <row r="25" spans="2:21" s="363" customFormat="1" ht="10.5" customHeight="1">
      <c r="B25" s="589" t="s">
        <v>540</v>
      </c>
      <c r="C25" s="589"/>
      <c r="D25" s="589"/>
      <c r="E25" s="589"/>
      <c r="F25" s="589"/>
      <c r="G25" s="589"/>
      <c r="H25" s="589"/>
      <c r="I25" s="589"/>
      <c r="J25" s="589"/>
      <c r="K25" s="592">
        <f>K23-C33</f>
        <v>6.91</v>
      </c>
      <c r="L25" s="592"/>
      <c r="M25" s="592"/>
      <c r="N25" s="591" t="s">
        <v>524</v>
      </c>
      <c r="O25" s="591"/>
      <c r="P25" s="591"/>
      <c r="Q25" s="591"/>
      <c r="R25" s="591"/>
      <c r="S25" s="591"/>
      <c r="T25" s="591"/>
    </row>
    <row r="26" spans="2:21" s="363" customFormat="1" ht="10.5" customHeight="1">
      <c r="B26" s="589" t="s">
        <v>525</v>
      </c>
      <c r="C26" s="589"/>
      <c r="D26" s="589"/>
      <c r="E26" s="589"/>
      <c r="F26" s="589"/>
      <c r="G26" s="589"/>
      <c r="H26" s="589"/>
      <c r="I26" s="589"/>
      <c r="J26" s="589"/>
      <c r="K26" s="593">
        <f>K27*0.05811</f>
        <v>0</v>
      </c>
      <c r="L26" s="593"/>
      <c r="M26" s="593"/>
      <c r="N26" s="594" t="s">
        <v>514</v>
      </c>
      <c r="O26" s="594"/>
      <c r="P26" s="594"/>
      <c r="Q26" s="594"/>
      <c r="R26" s="594"/>
      <c r="S26" s="594"/>
      <c r="T26" s="594"/>
    </row>
    <row r="27" spans="2:21" s="363" customFormat="1" ht="10.5" customHeight="1">
      <c r="B27" s="589" t="s">
        <v>541</v>
      </c>
      <c r="C27" s="589"/>
      <c r="D27" s="589"/>
      <c r="E27" s="589"/>
      <c r="F27" s="589"/>
      <c r="G27" s="589"/>
      <c r="H27" s="589"/>
      <c r="I27" s="589"/>
      <c r="J27" s="589"/>
      <c r="K27" s="593">
        <f>O15</f>
        <v>0</v>
      </c>
      <c r="L27" s="593"/>
      <c r="M27" s="593"/>
      <c r="N27" s="594" t="s">
        <v>516</v>
      </c>
      <c r="O27" s="594"/>
      <c r="P27" s="594"/>
      <c r="Q27" s="594"/>
      <c r="R27" s="594"/>
      <c r="S27" s="594"/>
      <c r="T27" s="594"/>
    </row>
    <row r="28" spans="2:21" s="363" customFormat="1" ht="4.5" customHeight="1">
      <c r="R28" s="388"/>
    </row>
    <row r="29" spans="2:21" s="363" customFormat="1" ht="10.5" customHeight="1">
      <c r="B29" s="589" t="s">
        <v>542</v>
      </c>
      <c r="C29" s="589"/>
      <c r="D29" s="589"/>
      <c r="E29" s="589"/>
      <c r="F29" s="589"/>
      <c r="G29" s="589"/>
      <c r="H29" s="589"/>
      <c r="I29" s="589"/>
      <c r="J29" s="589"/>
      <c r="K29" s="590">
        <f>M15</f>
        <v>14.260999999999967</v>
      </c>
      <c r="L29" s="590"/>
      <c r="M29" s="590"/>
      <c r="N29" s="591" t="s">
        <v>516</v>
      </c>
      <c r="O29" s="591"/>
      <c r="P29" s="591"/>
      <c r="Q29" s="591"/>
      <c r="R29" s="591"/>
      <c r="S29" s="591"/>
      <c r="T29" s="591"/>
    </row>
    <row r="30" spans="2:21" s="363" customFormat="1" ht="19.7" customHeight="1">
      <c r="R30" s="388"/>
    </row>
    <row r="31" spans="2:21" s="363" customFormat="1" ht="10.5" customHeight="1">
      <c r="B31" s="589" t="s">
        <v>543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</row>
    <row r="32" spans="2:21" s="363" customFormat="1" ht="7.5" customHeight="1">
      <c r="R32" s="388"/>
    </row>
    <row r="33" spans="2:21" s="363" customFormat="1" ht="10.5" customHeight="1">
      <c r="B33" s="408" t="s">
        <v>544</v>
      </c>
      <c r="C33" s="409">
        <f>$T$19*K27*0.98/1000</f>
        <v>0</v>
      </c>
      <c r="D33" s="410" t="s">
        <v>545</v>
      </c>
      <c r="E33" s="411"/>
      <c r="F33" s="411"/>
      <c r="G33" s="411"/>
      <c r="H33" s="411"/>
      <c r="R33" s="388"/>
    </row>
    <row r="34" spans="2:21" s="363" customFormat="1" ht="22.7" customHeight="1">
      <c r="R34" s="388"/>
    </row>
    <row r="35" spans="2:21" s="363" customFormat="1" ht="10.5" customHeight="1">
      <c r="B35" s="589" t="s">
        <v>528</v>
      </c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</row>
    <row r="36" spans="2:21" s="363" customFormat="1" ht="68.25" customHeight="1">
      <c r="R36" s="388"/>
    </row>
    <row r="37" spans="2:21" s="363" customFormat="1" ht="10.5" customHeight="1">
      <c r="B37" s="595" t="s">
        <v>77</v>
      </c>
      <c r="C37" s="595"/>
      <c r="D37" s="595"/>
      <c r="E37" s="595"/>
      <c r="R37" s="595" t="str">
        <f>'[2]Н12 офис'!S33</f>
        <v>Плотников В.А.</v>
      </c>
      <c r="S37" s="595"/>
      <c r="T37" s="595"/>
      <c r="U37" s="595"/>
    </row>
    <row r="38" spans="2:21" s="363" customFormat="1" ht="11.25" customHeight="1">
      <c r="R38" s="388"/>
    </row>
    <row r="39" spans="2:21" s="363" customFormat="1" ht="10.5" customHeight="1">
      <c r="B39" s="595" t="s">
        <v>530</v>
      </c>
      <c r="C39" s="595"/>
      <c r="D39" s="595"/>
      <c r="E39" s="595"/>
      <c r="F39" s="595"/>
      <c r="R39" s="595" t="s">
        <v>531</v>
      </c>
      <c r="S39" s="595"/>
      <c r="T39" s="595"/>
      <c r="U39" s="595"/>
    </row>
    <row r="40" spans="2:21" s="363" customFormat="1" ht="10.5" customHeight="1">
      <c r="R40" s="388"/>
    </row>
    <row r="41" spans="2:21" s="363" customFormat="1">
      <c r="R41" s="388"/>
    </row>
  </sheetData>
  <sheetProtection selectLockedCells="1" selectUnlockedCells="1"/>
  <mergeCells count="73">
    <mergeCell ref="B31:U31"/>
    <mergeCell ref="B35:U35"/>
    <mergeCell ref="B37:E37"/>
    <mergeCell ref="R37:U37"/>
    <mergeCell ref="B39:F39"/>
    <mergeCell ref="R39:U39"/>
    <mergeCell ref="B27:J27"/>
    <mergeCell ref="K27:M27"/>
    <mergeCell ref="N27:T27"/>
    <mergeCell ref="B29:J29"/>
    <mergeCell ref="K29:M29"/>
    <mergeCell ref="N29:T29"/>
    <mergeCell ref="B25:J25"/>
    <mergeCell ref="K25:M25"/>
    <mergeCell ref="N25:T25"/>
    <mergeCell ref="B26:J26"/>
    <mergeCell ref="K26:M26"/>
    <mergeCell ref="N26:T26"/>
    <mergeCell ref="B18:R19"/>
    <mergeCell ref="T18:U18"/>
    <mergeCell ref="T19:U19"/>
    <mergeCell ref="B21:T21"/>
    <mergeCell ref="B23:J23"/>
    <mergeCell ref="K23:M23"/>
    <mergeCell ref="N23:T23"/>
    <mergeCell ref="T15:U15"/>
    <mergeCell ref="E16:G16"/>
    <mergeCell ref="H16:I16"/>
    <mergeCell ref="J16:L16"/>
    <mergeCell ref="M16:N16"/>
    <mergeCell ref="Q16:R16"/>
    <mergeCell ref="T16:U16"/>
    <mergeCell ref="Q15:R15"/>
    <mergeCell ref="B15:C16"/>
    <mergeCell ref="E15:G15"/>
    <mergeCell ref="H15:I15"/>
    <mergeCell ref="J15:L15"/>
    <mergeCell ref="M15:N15"/>
    <mergeCell ref="Q13:R13"/>
    <mergeCell ref="T13:U13"/>
    <mergeCell ref="B14:C14"/>
    <mergeCell ref="E14:G14"/>
    <mergeCell ref="H14:I14"/>
    <mergeCell ref="J14:L14"/>
    <mergeCell ref="M14:N14"/>
    <mergeCell ref="Q14:R14"/>
    <mergeCell ref="T14:U14"/>
    <mergeCell ref="B13:C13"/>
    <mergeCell ref="E13:G13"/>
    <mergeCell ref="H13:I13"/>
    <mergeCell ref="J13:L13"/>
    <mergeCell ref="M13:N13"/>
    <mergeCell ref="B7:D7"/>
    <mergeCell ref="E7:H7"/>
    <mergeCell ref="B8:U8"/>
    <mergeCell ref="B9:C11"/>
    <mergeCell ref="D9:D11"/>
    <mergeCell ref="E9:O9"/>
    <mergeCell ref="P9:S9"/>
    <mergeCell ref="T9:U11"/>
    <mergeCell ref="E10:N10"/>
    <mergeCell ref="P10:S10"/>
    <mergeCell ref="E11:G11"/>
    <mergeCell ref="H11:I11"/>
    <mergeCell ref="J11:L11"/>
    <mergeCell ref="M11:N11"/>
    <mergeCell ref="Q11:R11"/>
    <mergeCell ref="A1:U1"/>
    <mergeCell ref="A2:O2"/>
    <mergeCell ref="B4:K4"/>
    <mergeCell ref="L4:U4"/>
    <mergeCell ref="B5:K5"/>
    <mergeCell ref="L5:U5"/>
  </mergeCells>
  <pageMargins left="0" right="0" top="0.33958333333333335" bottom="0" header="0.51180555555555551" footer="0.51180555555555551"/>
  <pageSetup paperSize="9" firstPageNumber="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A1:W32"/>
  <sheetViews>
    <sheetView view="pageBreakPreview" topLeftCell="C4" zoomScale="110" zoomScaleNormal="130" zoomScaleSheetLayoutView="110" workbookViewId="0">
      <selection activeCell="U18" sqref="U18"/>
    </sheetView>
  </sheetViews>
  <sheetFormatPr defaultRowHeight="12.75"/>
  <cols>
    <col min="1" max="2" width="0" style="359" hidden="1" customWidth="1"/>
    <col min="3" max="4" width="5.7109375" style="359" customWidth="1"/>
    <col min="5" max="6" width="9.140625" style="359"/>
    <col min="7" max="7" width="1.7109375" style="359" customWidth="1"/>
    <col min="8" max="8" width="0" style="359" hidden="1" customWidth="1"/>
    <col min="9" max="9" width="9.140625" style="359"/>
    <col min="10" max="10" width="1.7109375" style="359" customWidth="1"/>
    <col min="11" max="11" width="7.5703125" style="359" customWidth="1"/>
    <col min="12" max="13" width="0" style="359" hidden="1" customWidth="1"/>
    <col min="14" max="14" width="9.140625" style="359"/>
    <col min="15" max="15" width="2" style="359" customWidth="1"/>
    <col min="16" max="16" width="9.140625" style="359"/>
    <col min="17" max="17" width="9.140625" style="359" customWidth="1"/>
    <col min="18" max="18" width="6.28515625" style="359" customWidth="1"/>
    <col min="19" max="19" width="0.7109375" style="359" customWidth="1"/>
    <col min="20" max="20" width="7.7109375" style="359" customWidth="1"/>
    <col min="21" max="21" width="8.85546875" style="359" customWidth="1"/>
    <col min="22" max="22" width="0" style="359" hidden="1" customWidth="1"/>
    <col min="23" max="16384" width="9.140625" style="359"/>
  </cols>
  <sheetData>
    <row r="1" spans="1:23" ht="12.75" customHeight="1">
      <c r="A1" s="560" t="s">
        <v>492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</row>
    <row r="2" spans="1:23" ht="12.75" customHeight="1">
      <c r="A2" s="561" t="s">
        <v>493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360">
        <v>45285</v>
      </c>
      <c r="R2" s="361">
        <v>2023</v>
      </c>
      <c r="S2" s="362"/>
      <c r="T2" s="362"/>
      <c r="U2" s="362"/>
      <c r="V2" s="362"/>
    </row>
    <row r="3" spans="1:23" ht="1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</row>
    <row r="4" spans="1:23" ht="15" customHeight="1">
      <c r="A4" s="363"/>
      <c r="B4" s="363"/>
      <c r="C4" s="562" t="s">
        <v>494</v>
      </c>
      <c r="D4" s="562"/>
      <c r="E4" s="562"/>
      <c r="F4" s="562"/>
      <c r="G4" s="562"/>
      <c r="H4" s="562"/>
      <c r="I4" s="562"/>
      <c r="J4" s="562"/>
      <c r="K4" s="562"/>
      <c r="L4" s="562"/>
      <c r="M4" s="563" t="s">
        <v>495</v>
      </c>
      <c r="N4" s="563"/>
      <c r="O4" s="563"/>
      <c r="P4" s="563"/>
      <c r="Q4" s="563"/>
      <c r="R4" s="563"/>
      <c r="S4" s="563"/>
      <c r="T4" s="563"/>
      <c r="U4" s="563"/>
      <c r="V4" s="563"/>
      <c r="W4" s="364"/>
    </row>
    <row r="5" spans="1:23" ht="15" customHeight="1">
      <c r="A5" s="363"/>
      <c r="B5" s="363"/>
      <c r="C5" s="562" t="s">
        <v>496</v>
      </c>
      <c r="D5" s="562"/>
      <c r="E5" s="562"/>
      <c r="F5" s="562"/>
      <c r="G5" s="562"/>
      <c r="H5" s="562"/>
      <c r="I5" s="562"/>
      <c r="J5" s="562"/>
      <c r="K5" s="562"/>
      <c r="L5" s="562"/>
      <c r="M5" s="563"/>
      <c r="N5" s="563"/>
      <c r="O5" s="563"/>
      <c r="P5" s="563"/>
      <c r="Q5" s="563"/>
      <c r="R5" s="563"/>
      <c r="S5" s="563"/>
      <c r="T5" s="563"/>
      <c r="U5" s="563"/>
      <c r="V5" s="563"/>
    </row>
    <row r="6" spans="1:23" ht="15" customHeight="1">
      <c r="A6" s="363"/>
      <c r="B6" s="363"/>
      <c r="C6" s="596" t="s">
        <v>497</v>
      </c>
      <c r="D6" s="596"/>
      <c r="E6" s="596"/>
      <c r="F6" s="597">
        <v>45285</v>
      </c>
      <c r="G6" s="597"/>
      <c r="H6" s="597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</row>
    <row r="7" spans="1:23" ht="44.25" customHeight="1">
      <c r="A7" s="363"/>
      <c r="B7" s="363"/>
      <c r="C7" s="598" t="s">
        <v>498</v>
      </c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</row>
    <row r="8" spans="1:23" ht="15" customHeight="1">
      <c r="A8" s="365"/>
      <c r="B8" s="365"/>
      <c r="C8" s="566" t="s">
        <v>499</v>
      </c>
      <c r="D8" s="566"/>
      <c r="E8" s="567" t="s">
        <v>500</v>
      </c>
      <c r="F8" s="566" t="s">
        <v>501</v>
      </c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 t="s">
        <v>502</v>
      </c>
      <c r="R8" s="566"/>
      <c r="S8" s="566"/>
      <c r="T8" s="566"/>
      <c r="U8" s="567" t="s">
        <v>503</v>
      </c>
      <c r="V8" s="567"/>
    </row>
    <row r="9" spans="1:23" ht="15" customHeight="1">
      <c r="A9" s="365"/>
      <c r="B9" s="365"/>
      <c r="C9" s="566"/>
      <c r="D9" s="566"/>
      <c r="E9" s="567"/>
      <c r="F9" s="566" t="s">
        <v>504</v>
      </c>
      <c r="G9" s="566"/>
      <c r="H9" s="566"/>
      <c r="I9" s="566"/>
      <c r="J9" s="566"/>
      <c r="K9" s="566"/>
      <c r="L9" s="566"/>
      <c r="M9" s="566"/>
      <c r="N9" s="566"/>
      <c r="O9" s="566"/>
      <c r="P9" s="366" t="s">
        <v>505</v>
      </c>
      <c r="Q9" s="566" t="s">
        <v>504</v>
      </c>
      <c r="R9" s="566"/>
      <c r="S9" s="566"/>
      <c r="T9" s="566"/>
      <c r="U9" s="567"/>
      <c r="V9" s="567"/>
    </row>
    <row r="10" spans="1:23" ht="33" customHeight="1">
      <c r="A10" s="365"/>
      <c r="B10" s="365"/>
      <c r="C10" s="566"/>
      <c r="D10" s="566"/>
      <c r="E10" s="567"/>
      <c r="F10" s="566" t="s">
        <v>506</v>
      </c>
      <c r="G10" s="566"/>
      <c r="H10" s="566"/>
      <c r="I10" s="566" t="s">
        <v>507</v>
      </c>
      <c r="J10" s="566"/>
      <c r="K10" s="566" t="s">
        <v>508</v>
      </c>
      <c r="L10" s="566"/>
      <c r="M10" s="566"/>
      <c r="N10" s="599" t="s">
        <v>509</v>
      </c>
      <c r="O10" s="599"/>
      <c r="P10" s="367" t="s">
        <v>510</v>
      </c>
      <c r="Q10" s="368" t="s">
        <v>511</v>
      </c>
      <c r="R10" s="568" t="s">
        <v>512</v>
      </c>
      <c r="S10" s="568"/>
      <c r="T10" s="369" t="s">
        <v>513</v>
      </c>
      <c r="U10" s="567"/>
      <c r="V10" s="567"/>
    </row>
    <row r="11" spans="1:23" ht="15" customHeight="1">
      <c r="A11" s="370"/>
      <c r="B11" s="370"/>
      <c r="C11" s="572">
        <v>45255</v>
      </c>
      <c r="D11" s="572"/>
      <c r="E11" s="371">
        <v>4137.6000000000004</v>
      </c>
      <c r="F11" s="574">
        <v>191243.29</v>
      </c>
      <c r="G11" s="574"/>
      <c r="H11" s="574"/>
      <c r="I11" s="574">
        <v>191617.18</v>
      </c>
      <c r="J11" s="574"/>
      <c r="K11" s="600"/>
      <c r="L11" s="600"/>
      <c r="M11" s="600"/>
      <c r="N11" s="601"/>
      <c r="O11" s="601"/>
      <c r="P11" s="372">
        <v>17.899999999999999</v>
      </c>
      <c r="Q11" s="373"/>
      <c r="R11" s="571"/>
      <c r="S11" s="571"/>
      <c r="T11" s="374"/>
      <c r="U11" s="600">
        <v>27446</v>
      </c>
      <c r="V11" s="600"/>
    </row>
    <row r="12" spans="1:23" ht="15" customHeight="1">
      <c r="A12" s="370"/>
      <c r="B12" s="370"/>
      <c r="C12" s="572">
        <v>45285</v>
      </c>
      <c r="D12" s="572"/>
      <c r="E12" s="371">
        <v>4151.74</v>
      </c>
      <c r="F12" s="574">
        <v>191563.53</v>
      </c>
      <c r="G12" s="574"/>
      <c r="H12" s="574"/>
      <c r="I12" s="574">
        <v>191939.84</v>
      </c>
      <c r="J12" s="574"/>
      <c r="K12" s="600"/>
      <c r="L12" s="600"/>
      <c r="M12" s="600"/>
      <c r="N12" s="601"/>
      <c r="O12" s="601"/>
      <c r="P12" s="372">
        <v>17.98</v>
      </c>
      <c r="Q12" s="373"/>
      <c r="R12" s="571"/>
      <c r="S12" s="571"/>
      <c r="T12" s="374"/>
      <c r="U12" s="600">
        <v>28120</v>
      </c>
      <c r="V12" s="600"/>
    </row>
    <row r="13" spans="1:23" ht="15" customHeight="1">
      <c r="A13" s="365"/>
      <c r="B13" s="365"/>
      <c r="C13" s="602" t="s">
        <v>60</v>
      </c>
      <c r="D13" s="602"/>
      <c r="E13" s="375">
        <f>E12-E11</f>
        <v>14.139999999999418</v>
      </c>
      <c r="F13" s="603">
        <f>F12-F11</f>
        <v>320.23999999999069</v>
      </c>
      <c r="G13" s="603"/>
      <c r="H13" s="603"/>
      <c r="I13" s="604">
        <f>I12-I11</f>
        <v>322.66000000000349</v>
      </c>
      <c r="J13" s="604"/>
      <c r="K13" s="605">
        <f>F13-I13</f>
        <v>-2.4200000000128057</v>
      </c>
      <c r="L13" s="605"/>
      <c r="M13" s="605"/>
      <c r="N13" s="606">
        <f>N12-N11</f>
        <v>0</v>
      </c>
      <c r="O13" s="606"/>
      <c r="P13" s="376">
        <f>P12-P11</f>
        <v>8.0000000000001847E-2</v>
      </c>
      <c r="Q13" s="377"/>
      <c r="R13" s="611"/>
      <c r="S13" s="611"/>
      <c r="T13" s="378">
        <v>60</v>
      </c>
      <c r="U13" s="607">
        <f>U12-U11</f>
        <v>674</v>
      </c>
      <c r="V13" s="607"/>
    </row>
    <row r="14" spans="1:23" ht="15" customHeight="1">
      <c r="A14" s="365"/>
      <c r="B14" s="365"/>
      <c r="C14" s="602"/>
      <c r="D14" s="602"/>
      <c r="E14" s="379" t="s">
        <v>514</v>
      </c>
      <c r="F14" s="580" t="s">
        <v>515</v>
      </c>
      <c r="G14" s="580"/>
      <c r="H14" s="580"/>
      <c r="I14" s="580" t="s">
        <v>515</v>
      </c>
      <c r="J14" s="580"/>
      <c r="K14" s="608" t="s">
        <v>515</v>
      </c>
      <c r="L14" s="608"/>
      <c r="M14" s="608"/>
      <c r="N14" s="609" t="s">
        <v>516</v>
      </c>
      <c r="O14" s="609"/>
      <c r="P14" s="380" t="s">
        <v>516</v>
      </c>
      <c r="Q14" s="381" t="s">
        <v>517</v>
      </c>
      <c r="R14" s="580" t="s">
        <v>517</v>
      </c>
      <c r="S14" s="580"/>
      <c r="T14" s="382"/>
      <c r="U14" s="610" t="s">
        <v>518</v>
      </c>
      <c r="V14" s="610"/>
    </row>
    <row r="15" spans="1:23" ht="15">
      <c r="A15" s="365"/>
      <c r="B15" s="365"/>
      <c r="C15" s="365"/>
      <c r="D15" s="365"/>
      <c r="E15" s="365"/>
      <c r="F15" s="365"/>
      <c r="G15" s="365"/>
      <c r="H15" s="365"/>
      <c r="I15" s="365"/>
      <c r="J15" s="365"/>
      <c r="K15" s="365"/>
      <c r="L15" s="365"/>
      <c r="M15" s="365"/>
      <c r="N15" s="365"/>
      <c r="O15" s="365"/>
      <c r="P15" s="365"/>
      <c r="Q15" s="365"/>
      <c r="R15" s="365"/>
      <c r="S15" s="365"/>
      <c r="T15" s="365"/>
      <c r="U15" s="365"/>
      <c r="V15" s="365"/>
    </row>
    <row r="16" spans="1:23" ht="15" customHeight="1">
      <c r="A16" s="365"/>
      <c r="B16" s="365"/>
      <c r="C16" s="612" t="s">
        <v>519</v>
      </c>
      <c r="D16" s="612"/>
      <c r="E16" s="612"/>
      <c r="F16" s="612"/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  <c r="S16" s="612"/>
      <c r="T16" s="383" t="s">
        <v>520</v>
      </c>
      <c r="U16" s="586" t="s">
        <v>521</v>
      </c>
      <c r="V16" s="586"/>
    </row>
    <row r="17" spans="1:22" ht="15" customHeight="1">
      <c r="A17" s="365"/>
      <c r="B17" s="365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384">
        <f>T13</f>
        <v>60</v>
      </c>
      <c r="U17" s="613">
        <v>5.4</v>
      </c>
      <c r="V17" s="613"/>
    </row>
    <row r="18" spans="1:22" ht="15">
      <c r="A18" s="365"/>
      <c r="B18" s="365"/>
      <c r="C18" s="612"/>
      <c r="D18" s="612"/>
      <c r="E18" s="612"/>
      <c r="F18" s="612"/>
      <c r="G18" s="612"/>
      <c r="H18" s="612"/>
      <c r="I18" s="612"/>
      <c r="J18" s="612"/>
      <c r="K18" s="612"/>
      <c r="L18" s="612"/>
      <c r="M18" s="612"/>
      <c r="N18" s="612"/>
      <c r="O18" s="612"/>
      <c r="P18" s="612"/>
      <c r="Q18" s="612"/>
      <c r="R18" s="612"/>
      <c r="S18" s="612"/>
      <c r="T18" s="365"/>
      <c r="U18" s="365" t="s">
        <v>278</v>
      </c>
      <c r="V18" s="365"/>
    </row>
    <row r="19" spans="1:22" ht="15" customHeight="1">
      <c r="A19" s="363"/>
      <c r="B19" s="363"/>
      <c r="C19" s="588" t="s">
        <v>522</v>
      </c>
      <c r="D19" s="588"/>
      <c r="E19" s="588"/>
      <c r="F19" s="588"/>
      <c r="G19" s="588"/>
      <c r="H19" s="588"/>
      <c r="I19" s="588"/>
      <c r="J19" s="588"/>
      <c r="K19" s="588"/>
      <c r="L19" s="588"/>
      <c r="M19" s="588"/>
      <c r="N19" s="588"/>
      <c r="O19" s="588"/>
      <c r="P19" s="588"/>
      <c r="Q19" s="588"/>
      <c r="R19" s="588"/>
      <c r="S19" s="588"/>
      <c r="T19" s="588"/>
      <c r="U19" s="588"/>
      <c r="V19" s="363"/>
    </row>
    <row r="20" spans="1:22" ht="15">
      <c r="A20" s="363"/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</row>
    <row r="21" spans="1:22" ht="15" customHeight="1">
      <c r="A21" s="363"/>
      <c r="B21" s="363"/>
      <c r="C21" s="589" t="s">
        <v>523</v>
      </c>
      <c r="D21" s="589"/>
      <c r="E21" s="589"/>
      <c r="F21" s="589"/>
      <c r="G21" s="589"/>
      <c r="H21" s="589"/>
      <c r="I21" s="589"/>
      <c r="J21" s="589"/>
      <c r="K21" s="589"/>
      <c r="L21" s="590">
        <f>E13</f>
        <v>14.139999999999418</v>
      </c>
      <c r="M21" s="590"/>
      <c r="N21" s="590"/>
      <c r="O21" s="591" t="s">
        <v>524</v>
      </c>
      <c r="P21" s="591"/>
      <c r="Q21" s="591"/>
      <c r="R21" s="591"/>
      <c r="S21" s="591"/>
      <c r="T21" s="591"/>
      <c r="U21" s="591"/>
      <c r="V21" s="363"/>
    </row>
    <row r="22" spans="1:22" ht="15">
      <c r="A22" s="363"/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</row>
    <row r="23" spans="1:22" ht="15" customHeight="1">
      <c r="A23" s="363"/>
      <c r="B23" s="363"/>
      <c r="C23" s="589" t="s">
        <v>525</v>
      </c>
      <c r="D23" s="589"/>
      <c r="E23" s="589"/>
      <c r="F23" s="589"/>
      <c r="G23" s="589"/>
      <c r="H23" s="589"/>
      <c r="I23" s="589"/>
      <c r="J23" s="589"/>
      <c r="K23" s="589"/>
      <c r="L23" s="590">
        <f>L25*0.05811</f>
        <v>4.6488000000001074E-3</v>
      </c>
      <c r="M23" s="590"/>
      <c r="N23" s="590"/>
      <c r="O23" s="591" t="s">
        <v>514</v>
      </c>
      <c r="P23" s="591"/>
      <c r="Q23" s="591"/>
      <c r="R23" s="591"/>
      <c r="S23" s="591"/>
      <c r="T23" s="591"/>
      <c r="U23" s="591"/>
      <c r="V23" s="363"/>
    </row>
    <row r="24" spans="1:22" ht="15">
      <c r="A24" s="363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</row>
    <row r="25" spans="1:22" ht="15" customHeight="1">
      <c r="A25" s="363"/>
      <c r="B25" s="363"/>
      <c r="C25" s="589" t="s">
        <v>526</v>
      </c>
      <c r="D25" s="589"/>
      <c r="E25" s="589"/>
      <c r="F25" s="589"/>
      <c r="G25" s="589"/>
      <c r="H25" s="589"/>
      <c r="I25" s="589"/>
      <c r="J25" s="589"/>
      <c r="K25" s="589"/>
      <c r="L25" s="590">
        <f>P13</f>
        <v>8.0000000000001847E-2</v>
      </c>
      <c r="M25" s="590"/>
      <c r="N25" s="590"/>
      <c r="O25" s="591" t="s">
        <v>516</v>
      </c>
      <c r="P25" s="591"/>
      <c r="Q25" s="591"/>
      <c r="R25" s="591"/>
      <c r="S25" s="591"/>
      <c r="T25" s="591"/>
      <c r="U25" s="591"/>
      <c r="V25" s="363"/>
    </row>
    <row r="26" spans="1:22" ht="15">
      <c r="A26" s="363"/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</row>
    <row r="27" spans="1:22" ht="15" customHeight="1">
      <c r="A27" s="363"/>
      <c r="B27" s="363"/>
      <c r="C27" s="589" t="s">
        <v>527</v>
      </c>
      <c r="D27" s="589"/>
      <c r="E27" s="589"/>
      <c r="F27" s="589"/>
      <c r="G27" s="589"/>
      <c r="H27" s="589"/>
      <c r="I27" s="589"/>
      <c r="J27" s="589"/>
      <c r="K27" s="589"/>
      <c r="L27" s="590">
        <f>L25+N13</f>
        <v>8.0000000000001847E-2</v>
      </c>
      <c r="M27" s="590"/>
      <c r="N27" s="590"/>
      <c r="O27" s="591" t="s">
        <v>516</v>
      </c>
      <c r="P27" s="591"/>
      <c r="Q27" s="591"/>
      <c r="R27" s="591"/>
      <c r="S27" s="591"/>
      <c r="T27" s="591"/>
      <c r="U27" s="591"/>
      <c r="V27" s="363"/>
    </row>
    <row r="28" spans="1:22" ht="15" customHeight="1">
      <c r="A28" s="363"/>
      <c r="B28" s="363"/>
      <c r="C28" s="589" t="s">
        <v>528</v>
      </c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</row>
    <row r="29" spans="1:22" ht="15">
      <c r="A29" s="363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</row>
    <row r="30" spans="1:22" ht="15" customHeight="1">
      <c r="A30" s="363"/>
      <c r="B30" s="363"/>
      <c r="C30" s="595" t="s">
        <v>77</v>
      </c>
      <c r="D30" s="595"/>
      <c r="E30" s="595"/>
      <c r="F30" s="595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595" t="s">
        <v>529</v>
      </c>
      <c r="T30" s="595"/>
      <c r="U30" s="595"/>
      <c r="V30" s="595"/>
    </row>
    <row r="31" spans="1:22" ht="15">
      <c r="A31" s="363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/>
      <c r="U31" s="363"/>
      <c r="V31" s="363"/>
    </row>
    <row r="32" spans="1:22" ht="15" customHeight="1">
      <c r="A32" s="363"/>
      <c r="B32" s="363"/>
      <c r="C32" s="595" t="s">
        <v>530</v>
      </c>
      <c r="D32" s="595"/>
      <c r="E32" s="595"/>
      <c r="F32" s="595"/>
      <c r="G32" s="595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595" t="s">
        <v>531</v>
      </c>
      <c r="T32" s="595"/>
      <c r="U32" s="595"/>
      <c r="V32" s="595"/>
    </row>
  </sheetData>
  <sheetProtection selectLockedCells="1" selectUnlockedCells="1"/>
  <mergeCells count="69">
    <mergeCell ref="C32:G32"/>
    <mergeCell ref="S32:V32"/>
    <mergeCell ref="C27:K27"/>
    <mergeCell ref="L27:N27"/>
    <mergeCell ref="O27:U27"/>
    <mergeCell ref="C28:V28"/>
    <mergeCell ref="C30:F30"/>
    <mergeCell ref="S30:V30"/>
    <mergeCell ref="C23:K23"/>
    <mergeCell ref="L23:N23"/>
    <mergeCell ref="O23:U23"/>
    <mergeCell ref="C25:K25"/>
    <mergeCell ref="L25:N25"/>
    <mergeCell ref="O25:U25"/>
    <mergeCell ref="C16:S18"/>
    <mergeCell ref="U16:V16"/>
    <mergeCell ref="U17:V17"/>
    <mergeCell ref="C19:U19"/>
    <mergeCell ref="C21:K21"/>
    <mergeCell ref="L21:N21"/>
    <mergeCell ref="O21:U21"/>
    <mergeCell ref="U13:V13"/>
    <mergeCell ref="F14:H14"/>
    <mergeCell ref="I14:J14"/>
    <mergeCell ref="K14:M14"/>
    <mergeCell ref="N14:O14"/>
    <mergeCell ref="R14:S14"/>
    <mergeCell ref="U14:V14"/>
    <mergeCell ref="R13:S13"/>
    <mergeCell ref="C13:D14"/>
    <mergeCell ref="F13:H13"/>
    <mergeCell ref="I13:J13"/>
    <mergeCell ref="K13:M13"/>
    <mergeCell ref="N13:O13"/>
    <mergeCell ref="R11:S11"/>
    <mergeCell ref="U11:V11"/>
    <mergeCell ref="C12:D12"/>
    <mergeCell ref="F12:H12"/>
    <mergeCell ref="I12:J12"/>
    <mergeCell ref="K12:M12"/>
    <mergeCell ref="N12:O12"/>
    <mergeCell ref="R12:S12"/>
    <mergeCell ref="U12:V12"/>
    <mergeCell ref="C11:D11"/>
    <mergeCell ref="F11:H11"/>
    <mergeCell ref="I11:J11"/>
    <mergeCell ref="K11:M11"/>
    <mergeCell ref="N11:O11"/>
    <mergeCell ref="C6:E6"/>
    <mergeCell ref="F6:H6"/>
    <mergeCell ref="C7:V7"/>
    <mergeCell ref="C8:D10"/>
    <mergeCell ref="E8:E10"/>
    <mergeCell ref="F8:P8"/>
    <mergeCell ref="Q8:T8"/>
    <mergeCell ref="U8:V10"/>
    <mergeCell ref="F9:O9"/>
    <mergeCell ref="Q9:T9"/>
    <mergeCell ref="F10:H10"/>
    <mergeCell ref="I10:J10"/>
    <mergeCell ref="K10:M10"/>
    <mergeCell ref="N10:O10"/>
    <mergeCell ref="R10:S10"/>
    <mergeCell ref="A1:V1"/>
    <mergeCell ref="A2:P2"/>
    <mergeCell ref="C4:L4"/>
    <mergeCell ref="M4:V4"/>
    <mergeCell ref="C5:L5"/>
    <mergeCell ref="M5:V5"/>
  </mergeCells>
  <pageMargins left="0.19027777777777777" right="0" top="0.33958333333333335" bottom="0.74791666666666667" header="0.51180555555555551" footer="0.51180555555555551"/>
  <pageSetup paperSize="9" scale="92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31" workbookViewId="0"/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208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46591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209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210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208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81.555778503417969</v>
      </c>
      <c r="F23" s="513"/>
      <c r="G23" s="513"/>
      <c r="H23" s="513"/>
      <c r="I23" s="513">
        <v>55.065513610839844</v>
      </c>
      <c r="J23" s="513"/>
      <c r="K23" s="508">
        <v>85.245124816894531</v>
      </c>
      <c r="L23" s="508"/>
      <c r="M23" s="508"/>
      <c r="N23" s="508">
        <v>81.978256225585937</v>
      </c>
      <c r="O23" s="508"/>
      <c r="P23" s="508"/>
      <c r="Q23" s="508"/>
      <c r="R23" s="508"/>
      <c r="S23" s="508">
        <v>3.2668685913085938</v>
      </c>
      <c r="T23" s="508"/>
      <c r="U23" s="508"/>
      <c r="V23" s="508">
        <v>2.4452590942382813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5.4069976806640625</v>
      </c>
      <c r="AH23" s="509"/>
      <c r="AI23" s="509"/>
      <c r="AJ23" s="509"/>
      <c r="AK23" s="509"/>
      <c r="AL23" s="509">
        <v>0.3142006352233887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18.541000366210938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79.325042724609375</v>
      </c>
      <c r="F24" s="513"/>
      <c r="G24" s="513"/>
      <c r="H24" s="513"/>
      <c r="I24" s="513">
        <v>54.694923400878906</v>
      </c>
      <c r="J24" s="513"/>
      <c r="K24" s="508">
        <v>78.929000854492188</v>
      </c>
      <c r="L24" s="508"/>
      <c r="M24" s="508"/>
      <c r="N24" s="508">
        <v>75.615791320800781</v>
      </c>
      <c r="O24" s="508"/>
      <c r="P24" s="508"/>
      <c r="Q24" s="508"/>
      <c r="R24" s="508"/>
      <c r="S24" s="508">
        <v>3.3132095336914062</v>
      </c>
      <c r="T24" s="508"/>
      <c r="U24" s="508"/>
      <c r="V24" s="508">
        <v>2.1308979988098145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5.3285026550292969</v>
      </c>
      <c r="AH24" s="509"/>
      <c r="AI24" s="509"/>
      <c r="AJ24" s="509"/>
      <c r="AK24" s="509"/>
      <c r="AL24" s="509">
        <v>0.30963928928375245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14.805499076843262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68.186668395996094</v>
      </c>
      <c r="F25" s="513"/>
      <c r="G25" s="513"/>
      <c r="H25" s="513"/>
      <c r="I25" s="513">
        <v>57.815448760986328</v>
      </c>
      <c r="J25" s="513"/>
      <c r="K25" s="508">
        <v>116.36251831054687</v>
      </c>
      <c r="L25" s="508"/>
      <c r="M25" s="508"/>
      <c r="N25" s="508">
        <v>114.25973510742187</v>
      </c>
      <c r="O25" s="508"/>
      <c r="P25" s="508"/>
      <c r="Q25" s="508"/>
      <c r="R25" s="508"/>
      <c r="S25" s="508">
        <v>2.102783203125</v>
      </c>
      <c r="T25" s="508"/>
      <c r="U25" s="508"/>
      <c r="V25" s="508">
        <v>1.3357592821121216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5.0304985046386719</v>
      </c>
      <c r="AH25" s="509"/>
      <c r="AI25" s="509"/>
      <c r="AJ25" s="509"/>
      <c r="AK25" s="509"/>
      <c r="AL25" s="509">
        <v>0.29232226810455325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13.675498962402344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69.205215454101563</v>
      </c>
      <c r="F26" s="513"/>
      <c r="G26" s="513"/>
      <c r="H26" s="513"/>
      <c r="I26" s="513">
        <v>57.689334869384766</v>
      </c>
      <c r="J26" s="513"/>
      <c r="K26" s="508">
        <v>118.87033843994141</v>
      </c>
      <c r="L26" s="508"/>
      <c r="M26" s="508"/>
      <c r="N26" s="508">
        <v>116.65185546875</v>
      </c>
      <c r="O26" s="508"/>
      <c r="P26" s="508"/>
      <c r="Q26" s="508"/>
      <c r="R26" s="508"/>
      <c r="S26" s="508">
        <v>2.2184829711914062</v>
      </c>
      <c r="T26" s="508"/>
      <c r="U26" s="508"/>
      <c r="V26" s="508">
        <v>1.5045813322067261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5.2389945983886719</v>
      </c>
      <c r="AH26" s="509"/>
      <c r="AI26" s="509"/>
      <c r="AJ26" s="509"/>
      <c r="AK26" s="509"/>
      <c r="AL26" s="509">
        <v>0.30443797611236573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16.532499313354492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73.387306213378906</v>
      </c>
      <c r="F27" s="513"/>
      <c r="G27" s="513"/>
      <c r="H27" s="513"/>
      <c r="I27" s="513">
        <v>60.742477416992187</v>
      </c>
      <c r="J27" s="513"/>
      <c r="K27" s="508">
        <v>122.67838287353516</v>
      </c>
      <c r="L27" s="508"/>
      <c r="M27" s="508"/>
      <c r="N27" s="508">
        <v>119.63295745849609</v>
      </c>
      <c r="O27" s="508"/>
      <c r="P27" s="508"/>
      <c r="Q27" s="508"/>
      <c r="R27" s="508"/>
      <c r="S27" s="508">
        <v>3.0454254150390625</v>
      </c>
      <c r="T27" s="508"/>
      <c r="U27" s="508"/>
      <c r="V27" s="508">
        <v>1.7447872161865234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6.3240013122558594</v>
      </c>
      <c r="AH27" s="509"/>
      <c r="AI27" s="509"/>
      <c r="AJ27" s="509"/>
      <c r="AK27" s="509"/>
      <c r="AL27" s="509">
        <v>0.367487716255188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18.055000305175781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73.692619323730469</v>
      </c>
      <c r="F28" s="513"/>
      <c r="G28" s="513"/>
      <c r="H28" s="513"/>
      <c r="I28" s="513">
        <v>54.8538818359375</v>
      </c>
      <c r="J28" s="513"/>
      <c r="K28" s="508">
        <v>84.234703063964844</v>
      </c>
      <c r="L28" s="508"/>
      <c r="M28" s="508"/>
      <c r="N28" s="508">
        <v>80.819526672363281</v>
      </c>
      <c r="O28" s="508"/>
      <c r="P28" s="508"/>
      <c r="Q28" s="508"/>
      <c r="R28" s="508"/>
      <c r="S28" s="508">
        <v>3.4151763916015625</v>
      </c>
      <c r="T28" s="508"/>
      <c r="U28" s="508"/>
      <c r="V28" s="508">
        <v>1.7805330753326416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5.6305007934570313</v>
      </c>
      <c r="AH28" s="509"/>
      <c r="AI28" s="509"/>
      <c r="AJ28" s="509"/>
      <c r="AK28" s="509"/>
      <c r="AL28" s="509">
        <v>0.32718840110778807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14.719497680664063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76.576385498046875</v>
      </c>
      <c r="F29" s="513"/>
      <c r="G29" s="513"/>
      <c r="H29" s="513"/>
      <c r="I29" s="513">
        <v>54.330898284912109</v>
      </c>
      <c r="J29" s="513"/>
      <c r="K29" s="508">
        <v>85.023918151855469</v>
      </c>
      <c r="L29" s="508"/>
      <c r="M29" s="508"/>
      <c r="N29" s="508">
        <v>81.280036926269531</v>
      </c>
      <c r="O29" s="508"/>
      <c r="P29" s="508"/>
      <c r="Q29" s="508"/>
      <c r="R29" s="508"/>
      <c r="S29" s="508">
        <v>3.7438812255859375</v>
      </c>
      <c r="T29" s="508"/>
      <c r="U29" s="508"/>
      <c r="V29" s="508">
        <v>2.101224422454834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5.9425010681152344</v>
      </c>
      <c r="AH29" s="509"/>
      <c r="AI29" s="509"/>
      <c r="AJ29" s="509"/>
      <c r="AK29" s="509"/>
      <c r="AL29" s="509">
        <v>0.34531873706817628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17.686996459960937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77.272544860839844</v>
      </c>
      <c r="F30" s="513"/>
      <c r="G30" s="513"/>
      <c r="H30" s="513"/>
      <c r="I30" s="513">
        <v>54.461879730224609</v>
      </c>
      <c r="J30" s="513"/>
      <c r="K30" s="508">
        <v>85.911407470703125</v>
      </c>
      <c r="L30" s="508"/>
      <c r="M30" s="508"/>
      <c r="N30" s="508">
        <v>82.187034606933594</v>
      </c>
      <c r="O30" s="508"/>
      <c r="P30" s="508"/>
      <c r="Q30" s="508"/>
      <c r="R30" s="508"/>
      <c r="S30" s="508">
        <v>3.7243728637695313</v>
      </c>
      <c r="T30" s="508"/>
      <c r="U30" s="508"/>
      <c r="V30" s="508">
        <v>2.1691570281982422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5.9565048217773437</v>
      </c>
      <c r="AH30" s="509"/>
      <c r="AI30" s="509"/>
      <c r="AJ30" s="509"/>
      <c r="AK30" s="509"/>
      <c r="AL30" s="509">
        <v>0.34613249519348144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17.920997619628906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76.20159912109375</v>
      </c>
      <c r="F31" s="513"/>
      <c r="G31" s="513"/>
      <c r="H31" s="513"/>
      <c r="I31" s="513">
        <v>55.425071716308594</v>
      </c>
      <c r="J31" s="513"/>
      <c r="K31" s="508">
        <v>81.516792297363281</v>
      </c>
      <c r="L31" s="508"/>
      <c r="M31" s="508"/>
      <c r="N31" s="508">
        <v>77.775360107421875</v>
      </c>
      <c r="O31" s="508"/>
      <c r="P31" s="508"/>
      <c r="Q31" s="508"/>
      <c r="R31" s="508"/>
      <c r="S31" s="508">
        <v>3.7414321899414062</v>
      </c>
      <c r="T31" s="508"/>
      <c r="U31" s="508"/>
      <c r="V31" s="508">
        <v>1.9070847034454346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5.9165000915527344</v>
      </c>
      <c r="AH31" s="509"/>
      <c r="AI31" s="509"/>
      <c r="AJ31" s="509"/>
      <c r="AK31" s="509"/>
      <c r="AL31" s="509">
        <v>0.34380782032012941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15.921501159667969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70.442138671875</v>
      </c>
      <c r="F32" s="513"/>
      <c r="G32" s="513"/>
      <c r="H32" s="513"/>
      <c r="I32" s="513">
        <v>57.024002075195313</v>
      </c>
      <c r="J32" s="513"/>
      <c r="K32" s="508">
        <v>102.53517150878906</v>
      </c>
      <c r="L32" s="508"/>
      <c r="M32" s="508"/>
      <c r="N32" s="508">
        <v>99.640274047851563</v>
      </c>
      <c r="O32" s="508"/>
      <c r="P32" s="508"/>
      <c r="Q32" s="508"/>
      <c r="R32" s="508"/>
      <c r="S32" s="508">
        <v>2.8948974609375</v>
      </c>
      <c r="T32" s="508"/>
      <c r="U32" s="508"/>
      <c r="V32" s="508">
        <v>1.5479857921600342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5.4789962768554687</v>
      </c>
      <c r="AH32" s="509"/>
      <c r="AI32" s="509"/>
      <c r="AJ32" s="509"/>
      <c r="AK32" s="509"/>
      <c r="AL32" s="509">
        <v>0.31838447364807132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17.179498672485352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71.349380493164062</v>
      </c>
      <c r="F33" s="513"/>
      <c r="G33" s="513"/>
      <c r="H33" s="513"/>
      <c r="I33" s="513">
        <v>58.955150604248047</v>
      </c>
      <c r="J33" s="513"/>
      <c r="K33" s="508">
        <v>123.14853668212891</v>
      </c>
      <c r="L33" s="508"/>
      <c r="M33" s="508"/>
      <c r="N33" s="508">
        <v>120.30509948730469</v>
      </c>
      <c r="O33" s="508"/>
      <c r="P33" s="508"/>
      <c r="Q33" s="508"/>
      <c r="R33" s="508"/>
      <c r="S33" s="508">
        <v>2.8434371948242187</v>
      </c>
      <c r="T33" s="508"/>
      <c r="U33" s="508"/>
      <c r="V33" s="508">
        <v>1.702257513999939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5.9025039672851562</v>
      </c>
      <c r="AH33" s="509"/>
      <c r="AI33" s="509"/>
      <c r="AJ33" s="509"/>
      <c r="AK33" s="509"/>
      <c r="AL33" s="509">
        <v>0.34299450553894045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15.061996459960938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72.513267517089844</v>
      </c>
      <c r="F34" s="513"/>
      <c r="G34" s="513"/>
      <c r="H34" s="513"/>
      <c r="I34" s="513">
        <v>61.027946472167969</v>
      </c>
      <c r="J34" s="513"/>
      <c r="K34" s="508">
        <v>124.81831359863281</v>
      </c>
      <c r="L34" s="508"/>
      <c r="M34" s="508"/>
      <c r="N34" s="508">
        <v>121.44646453857422</v>
      </c>
      <c r="O34" s="508"/>
      <c r="P34" s="508"/>
      <c r="Q34" s="508"/>
      <c r="R34" s="508"/>
      <c r="S34" s="508">
        <v>3.3718490600585938</v>
      </c>
      <c r="T34" s="508"/>
      <c r="U34" s="508"/>
      <c r="V34" s="508">
        <v>1.6478784084320068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6.5909996032714844</v>
      </c>
      <c r="AH34" s="509"/>
      <c r="AI34" s="509"/>
      <c r="AJ34" s="509"/>
      <c r="AK34" s="509"/>
      <c r="AL34" s="509">
        <v>0.38300298694610596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14.970497131347656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77.741432189941406</v>
      </c>
      <c r="F35" s="513"/>
      <c r="G35" s="513"/>
      <c r="H35" s="513"/>
      <c r="I35" s="513">
        <v>58.899551391601563</v>
      </c>
      <c r="J35" s="513"/>
      <c r="K35" s="508">
        <v>101.15478515625</v>
      </c>
      <c r="L35" s="508"/>
      <c r="M35" s="508"/>
      <c r="N35" s="508">
        <v>98.306755065917969</v>
      </c>
      <c r="O35" s="508"/>
      <c r="P35" s="508"/>
      <c r="Q35" s="508"/>
      <c r="R35" s="508"/>
      <c r="S35" s="508">
        <v>2.8480300903320312</v>
      </c>
      <c r="T35" s="508"/>
      <c r="U35" s="508"/>
      <c r="V35" s="508">
        <v>2.0780415534973145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5.5514984130859375</v>
      </c>
      <c r="AH35" s="509"/>
      <c r="AI35" s="509"/>
      <c r="AJ35" s="509"/>
      <c r="AK35" s="509"/>
      <c r="AL35" s="509">
        <v>0.32259757278442386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13.53950023651123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90.683784484863281</v>
      </c>
      <c r="F36" s="513"/>
      <c r="G36" s="513"/>
      <c r="H36" s="513"/>
      <c r="I36" s="513">
        <v>60.336463928222656</v>
      </c>
      <c r="J36" s="513"/>
      <c r="K36" s="508">
        <v>79.3370361328125</v>
      </c>
      <c r="L36" s="508"/>
      <c r="M36" s="508"/>
      <c r="N36" s="508">
        <v>76.811843872070313</v>
      </c>
      <c r="O36" s="508"/>
      <c r="P36" s="508"/>
      <c r="Q36" s="508"/>
      <c r="R36" s="508"/>
      <c r="S36" s="508">
        <v>2.5251922607421875</v>
      </c>
      <c r="T36" s="508"/>
      <c r="U36" s="508"/>
      <c r="V36" s="508">
        <v>2.5681362152099609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4.9679985046386719</v>
      </c>
      <c r="AH36" s="509"/>
      <c r="AI36" s="509"/>
      <c r="AJ36" s="509"/>
      <c r="AK36" s="509"/>
      <c r="AL36" s="509">
        <v>0.28869039310455324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14.217999458312988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85.513160705566406</v>
      </c>
      <c r="F37" s="513"/>
      <c r="G37" s="513"/>
      <c r="H37" s="513"/>
      <c r="I37" s="513">
        <v>57.293445587158203</v>
      </c>
      <c r="J37" s="513"/>
      <c r="K37" s="508">
        <v>73.056739807128906</v>
      </c>
      <c r="L37" s="508"/>
      <c r="M37" s="508"/>
      <c r="N37" s="508">
        <v>70.441726684570312</v>
      </c>
      <c r="O37" s="508"/>
      <c r="P37" s="508"/>
      <c r="Q37" s="508"/>
      <c r="R37" s="508"/>
      <c r="S37" s="508">
        <v>2.6150131225585938</v>
      </c>
      <c r="T37" s="508"/>
      <c r="U37" s="508"/>
      <c r="V37" s="508">
        <v>2.2176225185394287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4.9300022125244141</v>
      </c>
      <c r="AH37" s="509"/>
      <c r="AI37" s="509"/>
      <c r="AJ37" s="509"/>
      <c r="AK37" s="509"/>
      <c r="AL37" s="509">
        <v>0.28648242856979372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13.476998329162598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94.970314025878906</v>
      </c>
      <c r="F38" s="513"/>
      <c r="G38" s="513"/>
      <c r="H38" s="513"/>
      <c r="I38" s="513">
        <v>61.103622436523438</v>
      </c>
      <c r="J38" s="513"/>
      <c r="K38" s="508">
        <v>86.203529357910156</v>
      </c>
      <c r="L38" s="508"/>
      <c r="M38" s="508"/>
      <c r="N38" s="508">
        <v>83.945777893066406</v>
      </c>
      <c r="O38" s="508"/>
      <c r="P38" s="508"/>
      <c r="Q38" s="508"/>
      <c r="R38" s="508"/>
      <c r="S38" s="508">
        <v>2.25775146484375</v>
      </c>
      <c r="T38" s="508"/>
      <c r="U38" s="508"/>
      <c r="V38" s="508">
        <v>3.0678014755249023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5.1339988708496094</v>
      </c>
      <c r="AH38" s="509"/>
      <c r="AI38" s="509"/>
      <c r="AJ38" s="509"/>
      <c r="AK38" s="509"/>
      <c r="AL38" s="509">
        <v>0.29833667438507083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13.490499496459961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95.705734252929688</v>
      </c>
      <c r="F39" s="513"/>
      <c r="G39" s="513"/>
      <c r="H39" s="513"/>
      <c r="I39" s="513">
        <v>60.990791320800781</v>
      </c>
      <c r="J39" s="513"/>
      <c r="K39" s="508">
        <v>90.726722717285156</v>
      </c>
      <c r="L39" s="508"/>
      <c r="M39" s="508"/>
      <c r="N39" s="508">
        <v>88.902359008789063</v>
      </c>
      <c r="O39" s="508"/>
      <c r="P39" s="508"/>
      <c r="Q39" s="508"/>
      <c r="R39" s="508"/>
      <c r="S39" s="508">
        <v>1.8243637084960937</v>
      </c>
      <c r="T39" s="508"/>
      <c r="U39" s="508"/>
      <c r="V39" s="508">
        <v>3.2720167636871338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5.0179939270019531</v>
      </c>
      <c r="AH39" s="509"/>
      <c r="AI39" s="509"/>
      <c r="AJ39" s="509"/>
      <c r="AK39" s="509"/>
      <c r="AL39" s="509">
        <v>0.29159562709808351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13.448498725891113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96.832603454589844</v>
      </c>
      <c r="F40" s="513"/>
      <c r="G40" s="513"/>
      <c r="H40" s="513"/>
      <c r="I40" s="513">
        <v>61.040603637695312</v>
      </c>
      <c r="J40" s="513"/>
      <c r="K40" s="508">
        <v>89.351242065429688</v>
      </c>
      <c r="L40" s="508"/>
      <c r="M40" s="508"/>
      <c r="N40" s="508">
        <v>86.908981323242188</v>
      </c>
      <c r="O40" s="508"/>
      <c r="P40" s="508"/>
      <c r="Q40" s="508"/>
      <c r="R40" s="508"/>
      <c r="S40" s="508">
        <v>2.4422607421875</v>
      </c>
      <c r="T40" s="508"/>
      <c r="U40" s="508"/>
      <c r="V40" s="508">
        <v>3.3586091995239258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5.7599983215332031</v>
      </c>
      <c r="AH40" s="509"/>
      <c r="AI40" s="509"/>
      <c r="AJ40" s="509"/>
      <c r="AK40" s="509"/>
      <c r="AL40" s="509">
        <v>0.33471350246429443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17.411998748779297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97.555213928222656</v>
      </c>
      <c r="F41" s="513"/>
      <c r="G41" s="513"/>
      <c r="H41" s="513"/>
      <c r="I41" s="513">
        <v>61.545810699462891</v>
      </c>
      <c r="J41" s="513"/>
      <c r="K41" s="508">
        <v>91.620445251464844</v>
      </c>
      <c r="L41" s="508"/>
      <c r="M41" s="508"/>
      <c r="N41" s="508">
        <v>88.093185424804688</v>
      </c>
      <c r="O41" s="508"/>
      <c r="P41" s="508"/>
      <c r="Q41" s="508"/>
      <c r="R41" s="508"/>
      <c r="S41" s="508">
        <v>3.5272598266601563</v>
      </c>
      <c r="T41" s="508"/>
      <c r="U41" s="508"/>
      <c r="V41" s="508">
        <v>3.5284359455108643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7.0040016174316406</v>
      </c>
      <c r="AH41" s="509"/>
      <c r="AI41" s="509"/>
      <c r="AJ41" s="509"/>
      <c r="AK41" s="509"/>
      <c r="AL41" s="509">
        <v>0.40700253398895264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16.902997970581055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96.677085876464844</v>
      </c>
      <c r="F42" s="513"/>
      <c r="G42" s="513"/>
      <c r="H42" s="513"/>
      <c r="I42" s="513">
        <v>60.907394409179688</v>
      </c>
      <c r="J42" s="513"/>
      <c r="K42" s="508">
        <v>88.600257873535156</v>
      </c>
      <c r="L42" s="508"/>
      <c r="M42" s="508"/>
      <c r="N42" s="508">
        <v>86.723388671875</v>
      </c>
      <c r="O42" s="508"/>
      <c r="P42" s="508"/>
      <c r="Q42" s="508"/>
      <c r="R42" s="508"/>
      <c r="S42" s="508">
        <v>1.8768692016601563</v>
      </c>
      <c r="T42" s="508"/>
      <c r="U42" s="508"/>
      <c r="V42" s="508">
        <v>3.2948083877563477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5.1819992065429687</v>
      </c>
      <c r="AH42" s="509"/>
      <c r="AI42" s="509"/>
      <c r="AJ42" s="509"/>
      <c r="AK42" s="509"/>
      <c r="AL42" s="509">
        <v>0.30112597389221191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13.598999977111816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96.123825073242188</v>
      </c>
      <c r="F43" s="513"/>
      <c r="G43" s="513"/>
      <c r="H43" s="513"/>
      <c r="I43" s="513">
        <v>60.501335144042969</v>
      </c>
      <c r="J43" s="513"/>
      <c r="K43" s="508">
        <v>90.355728149414063</v>
      </c>
      <c r="L43" s="508"/>
      <c r="M43" s="508"/>
      <c r="N43" s="508">
        <v>87.975555419921875</v>
      </c>
      <c r="O43" s="508"/>
      <c r="P43" s="508"/>
      <c r="Q43" s="508"/>
      <c r="R43" s="508"/>
      <c r="S43" s="508">
        <v>2.3801727294921875</v>
      </c>
      <c r="T43" s="508"/>
      <c r="U43" s="508"/>
      <c r="V43" s="508">
        <v>3.3740060329437256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5.7569999694824219</v>
      </c>
      <c r="AH43" s="509"/>
      <c r="AI43" s="509"/>
      <c r="AJ43" s="509"/>
      <c r="AK43" s="509"/>
      <c r="AL43" s="509">
        <v>0.33453926822662355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13.351499557495117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95.913848876953125</v>
      </c>
      <c r="F44" s="513"/>
      <c r="G44" s="513"/>
      <c r="H44" s="513"/>
      <c r="I44" s="513">
        <v>59.933551788330078</v>
      </c>
      <c r="J44" s="513"/>
      <c r="K44" s="508">
        <v>87.610076904296875</v>
      </c>
      <c r="L44" s="508"/>
      <c r="M44" s="508"/>
      <c r="N44" s="508">
        <v>85.288818359375</v>
      </c>
      <c r="O44" s="508"/>
      <c r="P44" s="508"/>
      <c r="Q44" s="508"/>
      <c r="R44" s="508"/>
      <c r="S44" s="508">
        <v>2.321258544921875</v>
      </c>
      <c r="T44" s="508"/>
      <c r="U44" s="508"/>
      <c r="V44" s="508">
        <v>3.3022902011871338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5.5709991455078125</v>
      </c>
      <c r="AH44" s="509"/>
      <c r="AI44" s="509"/>
      <c r="AJ44" s="509"/>
      <c r="AK44" s="509"/>
      <c r="AL44" s="509">
        <v>0.323730760345459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14.499499320983887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96.286392211914063</v>
      </c>
      <c r="F45" s="513"/>
      <c r="G45" s="513"/>
      <c r="H45" s="513"/>
      <c r="I45" s="513">
        <v>60.526374816894531</v>
      </c>
      <c r="J45" s="513"/>
      <c r="K45" s="508">
        <v>85.509742736816406</v>
      </c>
      <c r="L45" s="508"/>
      <c r="M45" s="508"/>
      <c r="N45" s="508">
        <v>83.488563537597656</v>
      </c>
      <c r="O45" s="508"/>
      <c r="P45" s="508"/>
      <c r="Q45" s="508"/>
      <c r="R45" s="508"/>
      <c r="S45" s="508">
        <v>2.02117919921875</v>
      </c>
      <c r="T45" s="508"/>
      <c r="U45" s="508"/>
      <c r="V45" s="508">
        <v>3.1909372806549072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5.1865005493164062</v>
      </c>
      <c r="AH45" s="509"/>
      <c r="AI45" s="509"/>
      <c r="AJ45" s="509"/>
      <c r="AK45" s="509"/>
      <c r="AL45" s="509">
        <v>0.30138754692077635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13.903498649597168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95.977775573730469</v>
      </c>
      <c r="F46" s="513"/>
      <c r="G46" s="513"/>
      <c r="H46" s="513"/>
      <c r="I46" s="513">
        <v>60.680858612060547</v>
      </c>
      <c r="J46" s="513"/>
      <c r="K46" s="508">
        <v>85.038681030273437</v>
      </c>
      <c r="L46" s="508"/>
      <c r="M46" s="508"/>
      <c r="N46" s="508">
        <v>82.906852722167969</v>
      </c>
      <c r="O46" s="508"/>
      <c r="P46" s="508"/>
      <c r="Q46" s="508"/>
      <c r="R46" s="508"/>
      <c r="S46" s="508">
        <v>2.1318283081054687</v>
      </c>
      <c r="T46" s="508"/>
      <c r="U46" s="508"/>
      <c r="V46" s="508">
        <v>3.1415753364562988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5.274505615234375</v>
      </c>
      <c r="AH46" s="509"/>
      <c r="AI46" s="509"/>
      <c r="AJ46" s="509"/>
      <c r="AK46" s="509"/>
      <c r="AL46" s="509">
        <v>0.30650152130126956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13.559999465942383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96.437149047851563</v>
      </c>
      <c r="F47" s="513"/>
      <c r="G47" s="513"/>
      <c r="H47" s="513"/>
      <c r="I47" s="513">
        <v>60.820846557617188</v>
      </c>
      <c r="J47" s="513"/>
      <c r="K47" s="508">
        <v>79.10455322265625</v>
      </c>
      <c r="L47" s="508"/>
      <c r="M47" s="508"/>
      <c r="N47" s="508">
        <v>76.709823608398438</v>
      </c>
      <c r="O47" s="508"/>
      <c r="P47" s="508"/>
      <c r="Q47" s="508"/>
      <c r="R47" s="508"/>
      <c r="S47" s="508">
        <v>2.3947296142578125</v>
      </c>
      <c r="T47" s="508"/>
      <c r="U47" s="508"/>
      <c r="V47" s="508">
        <v>2.9731559753417969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5.3195037841796875</v>
      </c>
      <c r="AH47" s="509"/>
      <c r="AI47" s="509"/>
      <c r="AJ47" s="509"/>
      <c r="AK47" s="509"/>
      <c r="AL47" s="509">
        <v>0.30911636489868166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14.771998405456543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96.3057861328125</v>
      </c>
      <c r="F48" s="513"/>
      <c r="G48" s="513"/>
      <c r="H48" s="513"/>
      <c r="I48" s="513">
        <v>60.974010467529297</v>
      </c>
      <c r="J48" s="513"/>
      <c r="K48" s="508">
        <v>88.299392700195313</v>
      </c>
      <c r="L48" s="508"/>
      <c r="M48" s="508"/>
      <c r="N48" s="508">
        <v>85.437736511230469</v>
      </c>
      <c r="O48" s="508"/>
      <c r="P48" s="508"/>
      <c r="Q48" s="508"/>
      <c r="R48" s="508"/>
      <c r="S48" s="508">
        <v>2.8616561889648438</v>
      </c>
      <c r="T48" s="508"/>
      <c r="U48" s="508"/>
      <c r="V48" s="508">
        <v>3.3054671287536621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6.1525001525878906</v>
      </c>
      <c r="AH48" s="509"/>
      <c r="AI48" s="509"/>
      <c r="AJ48" s="509"/>
      <c r="AK48" s="509"/>
      <c r="AL48" s="509">
        <v>0.35752178386688233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15.545997619628906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95.698272705078125</v>
      </c>
      <c r="F49" s="513"/>
      <c r="G49" s="513"/>
      <c r="H49" s="513"/>
      <c r="I49" s="513">
        <v>60.598743438720703</v>
      </c>
      <c r="J49" s="513"/>
      <c r="K49" s="508">
        <v>90.677238464355469</v>
      </c>
      <c r="L49" s="508"/>
      <c r="M49" s="508"/>
      <c r="N49" s="508">
        <v>88.407730102539062</v>
      </c>
      <c r="O49" s="508"/>
      <c r="P49" s="508"/>
      <c r="Q49" s="508"/>
      <c r="R49" s="508"/>
      <c r="S49" s="508">
        <v>2.2695083618164062</v>
      </c>
      <c r="T49" s="508"/>
      <c r="U49" s="508"/>
      <c r="V49" s="508">
        <v>3.3314778804779053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5.6580009460449219</v>
      </c>
      <c r="AH49" s="509"/>
      <c r="AI49" s="509"/>
      <c r="AJ49" s="509"/>
      <c r="AK49" s="509"/>
      <c r="AL49" s="509">
        <v>0.32878643497467042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14.017998695373535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95.898048400878906</v>
      </c>
      <c r="F50" s="513"/>
      <c r="G50" s="513"/>
      <c r="H50" s="513"/>
      <c r="I50" s="513">
        <v>61.064174652099609</v>
      </c>
      <c r="J50" s="513"/>
      <c r="K50" s="508">
        <v>85.380203247070312</v>
      </c>
      <c r="L50" s="508"/>
      <c r="M50" s="508"/>
      <c r="N50" s="508">
        <v>82.913688659667969</v>
      </c>
      <c r="O50" s="508"/>
      <c r="P50" s="508"/>
      <c r="Q50" s="508"/>
      <c r="R50" s="508"/>
      <c r="S50" s="508">
        <v>2.4665145874023437</v>
      </c>
      <c r="T50" s="508"/>
      <c r="U50" s="508"/>
      <c r="V50" s="508">
        <v>3.1353764533996582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5.5839996337890625</v>
      </c>
      <c r="AH50" s="509"/>
      <c r="AI50" s="509"/>
      <c r="AJ50" s="509"/>
      <c r="AK50" s="509"/>
      <c r="AL50" s="509">
        <v>0.32448621871948241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13.612998962402344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74.2203369140625</v>
      </c>
      <c r="F51" s="513"/>
      <c r="G51" s="513"/>
      <c r="H51" s="513"/>
      <c r="I51" s="513">
        <v>55.178928375244141</v>
      </c>
      <c r="J51" s="513"/>
      <c r="K51" s="508">
        <v>83.13140869140625</v>
      </c>
      <c r="L51" s="508"/>
      <c r="M51" s="508"/>
      <c r="N51" s="508">
        <v>80.583839416503906</v>
      </c>
      <c r="O51" s="508"/>
      <c r="P51" s="508"/>
      <c r="Q51" s="508"/>
      <c r="R51" s="508"/>
      <c r="S51" s="508">
        <v>2.5475692749023438</v>
      </c>
      <c r="T51" s="508"/>
      <c r="U51" s="508"/>
      <c r="V51" s="508">
        <v>1.7134369611740112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5.8304977416992188</v>
      </c>
      <c r="AH51" s="509"/>
      <c r="AI51" s="509"/>
      <c r="AJ51" s="509"/>
      <c r="AK51" s="509"/>
      <c r="AL51" s="509">
        <v>0.33881022377014164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12.773499488830566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71.783477783203125</v>
      </c>
      <c r="F52" s="513"/>
      <c r="G52" s="513"/>
      <c r="H52" s="513"/>
      <c r="I52" s="513">
        <v>49.204483032226563</v>
      </c>
      <c r="J52" s="513"/>
      <c r="K52" s="508">
        <v>81.247711181640625</v>
      </c>
      <c r="L52" s="508"/>
      <c r="M52" s="508"/>
      <c r="N52" s="508">
        <v>76.9732666015625</v>
      </c>
      <c r="O52" s="508"/>
      <c r="P52" s="508"/>
      <c r="Q52" s="508"/>
      <c r="R52" s="508"/>
      <c r="S52" s="508">
        <v>4.274444580078125</v>
      </c>
      <c r="T52" s="508"/>
      <c r="U52" s="508"/>
      <c r="V52" s="508">
        <v>2.0483601093292236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6.7725028991699219</v>
      </c>
      <c r="AH52" s="509"/>
      <c r="AI52" s="509"/>
      <c r="AJ52" s="509"/>
      <c r="AK52" s="509"/>
      <c r="AL52" s="509">
        <v>0.39355014347076417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13.441998481750488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84.667739613850912</v>
      </c>
      <c r="F53" s="507"/>
      <c r="G53" s="507"/>
      <c r="H53" s="507"/>
      <c r="I53" s="507">
        <v>58.456250635782879</v>
      </c>
      <c r="J53" s="507"/>
      <c r="K53" s="501">
        <v>2765.6797027587886</v>
      </c>
      <c r="L53" s="501"/>
      <c r="M53" s="501"/>
      <c r="N53" s="501">
        <v>2682.4122848510742</v>
      </c>
      <c r="O53" s="501"/>
      <c r="P53" s="501"/>
      <c r="Q53" s="501"/>
      <c r="R53" s="501"/>
      <c r="S53" s="501">
        <v>83.267417907714844</v>
      </c>
      <c r="T53" s="501"/>
      <c r="U53" s="501"/>
      <c r="V53" s="501">
        <v>74.91901484131813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169.40076565742493</v>
      </c>
      <c r="AH53" s="501"/>
      <c r="AI53" s="501"/>
      <c r="AJ53" s="501"/>
      <c r="AK53" s="501">
        <v>9.8438784923529621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450.63707911968231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208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9990.2573809623718</v>
      </c>
      <c r="G59" s="484"/>
      <c r="H59" s="484"/>
      <c r="I59" s="484"/>
      <c r="J59" s="484"/>
      <c r="K59" s="484"/>
      <c r="L59" s="484">
        <v>9794.9215619564056</v>
      </c>
      <c r="M59" s="484"/>
      <c r="N59" s="484"/>
      <c r="O59" s="484"/>
      <c r="P59" s="484"/>
      <c r="Q59" s="484">
        <v>173.30759025365114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6473.4903476238251</v>
      </c>
      <c r="AE59" s="484"/>
      <c r="AF59" s="484"/>
      <c r="AG59" s="484"/>
      <c r="AH59" s="484"/>
      <c r="AI59" s="484">
        <v>5919.2716484069824</v>
      </c>
      <c r="AJ59" s="484"/>
      <c r="AK59" s="484"/>
      <c r="AL59" s="484"/>
      <c r="AM59" s="484">
        <v>554.21869921684265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2195.1640722155571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7224.5772399902344</v>
      </c>
      <c r="G60" s="484"/>
      <c r="H60" s="484"/>
      <c r="I60" s="484"/>
      <c r="J60" s="484"/>
      <c r="K60" s="484"/>
      <c r="L60" s="484">
        <v>7112.50941157341</v>
      </c>
      <c r="M60" s="484"/>
      <c r="N60" s="484"/>
      <c r="O60" s="484"/>
      <c r="P60" s="484"/>
      <c r="Q60" s="484">
        <v>98.388575412333012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5158.5373475551605</v>
      </c>
      <c r="AE60" s="484"/>
      <c r="AF60" s="484"/>
      <c r="AG60" s="484"/>
      <c r="AH60" s="484"/>
      <c r="AI60" s="484">
        <v>4773.7194139957428</v>
      </c>
      <c r="AJ60" s="484"/>
      <c r="AK60" s="484"/>
      <c r="AL60" s="484"/>
      <c r="AM60" s="484">
        <v>384.81793355941772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1744.5269930958748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2765.6801409721375</v>
      </c>
      <c r="G61" s="484"/>
      <c r="H61" s="484"/>
      <c r="I61" s="484"/>
      <c r="J61" s="484"/>
      <c r="K61" s="484"/>
      <c r="L61" s="484">
        <v>2682.4121503829956</v>
      </c>
      <c r="M61" s="484"/>
      <c r="N61" s="484"/>
      <c r="O61" s="484"/>
      <c r="P61" s="484"/>
      <c r="Q61" s="484">
        <v>74.91901484131813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169.40076565742493</v>
      </c>
      <c r="AN61" s="484"/>
      <c r="AO61" s="484"/>
      <c r="AP61" s="484"/>
      <c r="AQ61" s="484"/>
      <c r="AR61" s="484"/>
      <c r="AS61" s="484">
        <v>9.8438784923529621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450.63707911968231</v>
      </c>
      <c r="BI61" s="484"/>
    </row>
    <row r="62" spans="2:63" ht="4.5" customHeight="1"/>
    <row r="63" spans="2:63" ht="20.25" customHeight="1">
      <c r="C63" s="487" t="s">
        <v>67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74.91901484131813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v>74.022545989459033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9.8438784923529621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64.178667497106076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169.40076565742493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450.63707911968231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0.89646885185909264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3" workbookViewId="0">
      <selection activeCell="U67" sqref="U67:Z67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144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46209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145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146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144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83.700447082519531</v>
      </c>
      <c r="F23" s="513"/>
      <c r="G23" s="513"/>
      <c r="H23" s="513"/>
      <c r="I23" s="513">
        <v>49.778339385986328</v>
      </c>
      <c r="J23" s="513"/>
      <c r="K23" s="508">
        <v>162.83656311035156</v>
      </c>
      <c r="L23" s="508"/>
      <c r="M23" s="508"/>
      <c r="N23" s="508">
        <v>152.36625671386719</v>
      </c>
      <c r="O23" s="508"/>
      <c r="P23" s="508"/>
      <c r="Q23" s="508"/>
      <c r="R23" s="508"/>
      <c r="S23" s="508">
        <v>10.470306396484375</v>
      </c>
      <c r="T23" s="508"/>
      <c r="U23" s="508"/>
      <c r="V23" s="508">
        <v>6.0625691413879395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16.426490783691406</v>
      </c>
      <c r="AH23" s="509"/>
      <c r="AI23" s="509"/>
      <c r="AJ23" s="509"/>
      <c r="AK23" s="509"/>
      <c r="AL23" s="509">
        <v>0.95454337944030765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26.294998168945312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80.215293884277344</v>
      </c>
      <c r="F24" s="513"/>
      <c r="G24" s="513"/>
      <c r="H24" s="513"/>
      <c r="I24" s="513">
        <v>47.922355651855469</v>
      </c>
      <c r="J24" s="513"/>
      <c r="K24" s="508">
        <v>147.31663513183594</v>
      </c>
      <c r="L24" s="508"/>
      <c r="M24" s="508"/>
      <c r="N24" s="508">
        <v>138.15003967285156</v>
      </c>
      <c r="O24" s="508"/>
      <c r="P24" s="508"/>
      <c r="Q24" s="508"/>
      <c r="R24" s="508"/>
      <c r="S24" s="508">
        <v>9.166595458984375</v>
      </c>
      <c r="T24" s="508"/>
      <c r="U24" s="508"/>
      <c r="V24" s="508">
        <v>5.2092037200927734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15.258491516113281</v>
      </c>
      <c r="AH24" s="509"/>
      <c r="AI24" s="509"/>
      <c r="AJ24" s="509"/>
      <c r="AK24" s="509"/>
      <c r="AL24" s="509">
        <v>0.88667094200134278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25.453998565673828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69.367729187011719</v>
      </c>
      <c r="F25" s="513"/>
      <c r="G25" s="513"/>
      <c r="H25" s="513"/>
      <c r="I25" s="513">
        <v>47.726188659667969</v>
      </c>
      <c r="J25" s="513"/>
      <c r="K25" s="508">
        <v>185.7015380859375</v>
      </c>
      <c r="L25" s="508"/>
      <c r="M25" s="508"/>
      <c r="N25" s="508">
        <v>176.74031066894531</v>
      </c>
      <c r="O25" s="508"/>
      <c r="P25" s="508"/>
      <c r="Q25" s="508"/>
      <c r="R25" s="508"/>
      <c r="S25" s="508">
        <v>8.9612274169921875</v>
      </c>
      <c r="T25" s="508"/>
      <c r="U25" s="508"/>
      <c r="V25" s="508">
        <v>4.4620919227600098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16.450492858886719</v>
      </c>
      <c r="AH25" s="509"/>
      <c r="AI25" s="509"/>
      <c r="AJ25" s="509"/>
      <c r="AK25" s="509"/>
      <c r="AL25" s="509">
        <v>0.95593814002990729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24.484994888305664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70.666206359863281</v>
      </c>
      <c r="F26" s="513"/>
      <c r="G26" s="513"/>
      <c r="H26" s="513"/>
      <c r="I26" s="513">
        <v>47.732810974121094</v>
      </c>
      <c r="J26" s="513"/>
      <c r="K26" s="508">
        <v>178.19351196289062</v>
      </c>
      <c r="L26" s="508"/>
      <c r="M26" s="508"/>
      <c r="N26" s="508">
        <v>169.82762145996094</v>
      </c>
      <c r="O26" s="508"/>
      <c r="P26" s="508"/>
      <c r="Q26" s="508"/>
      <c r="R26" s="508"/>
      <c r="S26" s="508">
        <v>8.3658905029296875</v>
      </c>
      <c r="T26" s="508"/>
      <c r="U26" s="508"/>
      <c r="V26" s="508">
        <v>4.5011177062988281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15.605003356933594</v>
      </c>
      <c r="AH26" s="509"/>
      <c r="AI26" s="509"/>
      <c r="AJ26" s="509"/>
      <c r="AK26" s="509"/>
      <c r="AL26" s="509">
        <v>0.90680674507141112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25.943498611450195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74.596214294433594</v>
      </c>
      <c r="F27" s="513"/>
      <c r="G27" s="513"/>
      <c r="H27" s="513"/>
      <c r="I27" s="513">
        <v>48.130847930908203</v>
      </c>
      <c r="J27" s="513"/>
      <c r="K27" s="508">
        <v>171.09506225585937</v>
      </c>
      <c r="L27" s="508"/>
      <c r="M27" s="508"/>
      <c r="N27" s="508">
        <v>160.81289672851563</v>
      </c>
      <c r="O27" s="508"/>
      <c r="P27" s="508"/>
      <c r="Q27" s="508"/>
      <c r="R27" s="508"/>
      <c r="S27" s="508">
        <v>10.28216552734375</v>
      </c>
      <c r="T27" s="508"/>
      <c r="U27" s="508"/>
      <c r="V27" s="508">
        <v>5.038611888885498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16.698997497558594</v>
      </c>
      <c r="AH27" s="509"/>
      <c r="AI27" s="509"/>
      <c r="AJ27" s="509"/>
      <c r="AK27" s="509"/>
      <c r="AL27" s="509">
        <v>0.97037874458312989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29.392997741699219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75.276329040527344</v>
      </c>
      <c r="F28" s="513"/>
      <c r="G28" s="513"/>
      <c r="H28" s="513"/>
      <c r="I28" s="513">
        <v>46.882083892822266</v>
      </c>
      <c r="J28" s="513"/>
      <c r="K28" s="508">
        <v>148.16928100585937</v>
      </c>
      <c r="L28" s="508"/>
      <c r="M28" s="508"/>
      <c r="N28" s="508">
        <v>138.6663818359375</v>
      </c>
      <c r="O28" s="508"/>
      <c r="P28" s="508"/>
      <c r="Q28" s="508"/>
      <c r="R28" s="508"/>
      <c r="S28" s="508">
        <v>9.502899169921875</v>
      </c>
      <c r="T28" s="508"/>
      <c r="U28" s="508"/>
      <c r="V28" s="508">
        <v>4.6662502288818359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15.352497100830078</v>
      </c>
      <c r="AH28" s="509"/>
      <c r="AI28" s="509"/>
      <c r="AJ28" s="509"/>
      <c r="AK28" s="509"/>
      <c r="AL28" s="509">
        <v>0.8921336065292359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26.980499267578125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78.590278625488281</v>
      </c>
      <c r="F29" s="513"/>
      <c r="G29" s="513"/>
      <c r="H29" s="513"/>
      <c r="I29" s="513">
        <v>48.180141448974609</v>
      </c>
      <c r="J29" s="513"/>
      <c r="K29" s="508">
        <v>161.36178588867187</v>
      </c>
      <c r="L29" s="508"/>
      <c r="M29" s="508"/>
      <c r="N29" s="508">
        <v>150.57614135742187</v>
      </c>
      <c r="O29" s="508"/>
      <c r="P29" s="508"/>
      <c r="Q29" s="508"/>
      <c r="R29" s="508"/>
      <c r="S29" s="508">
        <v>10.78564453125</v>
      </c>
      <c r="T29" s="508"/>
      <c r="U29" s="508"/>
      <c r="V29" s="508">
        <v>5.4423298835754395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17.076488494873047</v>
      </c>
      <c r="AH29" s="509"/>
      <c r="AI29" s="509"/>
      <c r="AJ29" s="509"/>
      <c r="AK29" s="509"/>
      <c r="AL29" s="509">
        <v>0.99231474643707274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27.099496841430664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79.187324523925781</v>
      </c>
      <c r="F30" s="513"/>
      <c r="G30" s="513"/>
      <c r="H30" s="513"/>
      <c r="I30" s="513">
        <v>47.427822113037109</v>
      </c>
      <c r="J30" s="513"/>
      <c r="K30" s="508">
        <v>154.01910400390625</v>
      </c>
      <c r="L30" s="508"/>
      <c r="M30" s="508"/>
      <c r="N30" s="508">
        <v>145.27069091796875</v>
      </c>
      <c r="O30" s="508"/>
      <c r="P30" s="508"/>
      <c r="Q30" s="508"/>
      <c r="R30" s="508"/>
      <c r="S30" s="508">
        <v>8.7484130859375</v>
      </c>
      <c r="T30" s="508"/>
      <c r="U30" s="508"/>
      <c r="V30" s="508">
        <v>5.3215065002441406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14.966999053955078</v>
      </c>
      <c r="AH30" s="509"/>
      <c r="AI30" s="509"/>
      <c r="AJ30" s="509"/>
      <c r="AK30" s="509"/>
      <c r="AL30" s="509">
        <v>0.86973231502532966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24.6614990234375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78.129928588867188</v>
      </c>
      <c r="F31" s="513"/>
      <c r="G31" s="513"/>
      <c r="H31" s="513"/>
      <c r="I31" s="513">
        <v>48.329753875732422</v>
      </c>
      <c r="J31" s="513"/>
      <c r="K31" s="508">
        <v>143.92141723632812</v>
      </c>
      <c r="L31" s="508"/>
      <c r="M31" s="508"/>
      <c r="N31" s="508">
        <v>134.96876525878906</v>
      </c>
      <c r="O31" s="508"/>
      <c r="P31" s="508"/>
      <c r="Q31" s="508"/>
      <c r="R31" s="508"/>
      <c r="S31" s="508">
        <v>8.9526519775390625</v>
      </c>
      <c r="T31" s="508"/>
      <c r="U31" s="508"/>
      <c r="V31" s="508">
        <v>4.7351565361022949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14.948497772216797</v>
      </c>
      <c r="AH31" s="509"/>
      <c r="AI31" s="509"/>
      <c r="AJ31" s="509"/>
      <c r="AK31" s="509"/>
      <c r="AL31" s="509">
        <v>0.86865720554351811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23.90699577331543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71.736396789550781</v>
      </c>
      <c r="F32" s="513"/>
      <c r="G32" s="513"/>
      <c r="H32" s="513"/>
      <c r="I32" s="513">
        <v>47.570514678955078</v>
      </c>
      <c r="J32" s="513"/>
      <c r="K32" s="508">
        <v>166.68753051757813</v>
      </c>
      <c r="L32" s="508"/>
      <c r="M32" s="508"/>
      <c r="N32" s="508">
        <v>158.88832092285156</v>
      </c>
      <c r="O32" s="508"/>
      <c r="P32" s="508"/>
      <c r="Q32" s="508"/>
      <c r="R32" s="508"/>
      <c r="S32" s="508">
        <v>7.7992095947265625</v>
      </c>
      <c r="T32" s="508"/>
      <c r="U32" s="508"/>
      <c r="V32" s="508">
        <v>4.4134798049926758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14.892005920410156</v>
      </c>
      <c r="AH32" s="509"/>
      <c r="AI32" s="509"/>
      <c r="AJ32" s="509"/>
      <c r="AK32" s="509"/>
      <c r="AL32" s="509">
        <v>0.86537446403503426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24.438501358032227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72.747840881347656</v>
      </c>
      <c r="F33" s="513"/>
      <c r="G33" s="513"/>
      <c r="H33" s="513"/>
      <c r="I33" s="513">
        <v>49.181686401367188</v>
      </c>
      <c r="J33" s="513"/>
      <c r="K33" s="508">
        <v>203.54594421386719</v>
      </c>
      <c r="L33" s="508"/>
      <c r="M33" s="508"/>
      <c r="N33" s="508">
        <v>193.90919494628906</v>
      </c>
      <c r="O33" s="508"/>
      <c r="P33" s="508"/>
      <c r="Q33" s="508"/>
      <c r="R33" s="508"/>
      <c r="S33" s="508">
        <v>9.636749267578125</v>
      </c>
      <c r="T33" s="508"/>
      <c r="U33" s="508"/>
      <c r="V33" s="508">
        <v>5.288752555847168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17.613494873046875</v>
      </c>
      <c r="AH33" s="509"/>
      <c r="AI33" s="509"/>
      <c r="AJ33" s="509"/>
      <c r="AK33" s="509"/>
      <c r="AL33" s="509">
        <v>1.0235201870727539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27.301496505737305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73.802398681640625</v>
      </c>
      <c r="F34" s="513"/>
      <c r="G34" s="513"/>
      <c r="H34" s="513"/>
      <c r="I34" s="513">
        <v>48.239643096923828</v>
      </c>
      <c r="J34" s="513"/>
      <c r="K34" s="508">
        <v>173.52700805664062</v>
      </c>
      <c r="L34" s="508"/>
      <c r="M34" s="508"/>
      <c r="N34" s="508">
        <v>160.18086242675781</v>
      </c>
      <c r="O34" s="508"/>
      <c r="P34" s="508"/>
      <c r="Q34" s="508"/>
      <c r="R34" s="508"/>
      <c r="S34" s="508">
        <v>13.346145629882813</v>
      </c>
      <c r="T34" s="508"/>
      <c r="U34" s="508"/>
      <c r="V34" s="508">
        <v>5.092444896697998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20.374496459960937</v>
      </c>
      <c r="AH34" s="509"/>
      <c r="AI34" s="509"/>
      <c r="AJ34" s="509"/>
      <c r="AK34" s="509"/>
      <c r="AL34" s="509">
        <v>1.1839619892883302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28.217998504638672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80.606880187988281</v>
      </c>
      <c r="F35" s="513"/>
      <c r="G35" s="513"/>
      <c r="H35" s="513"/>
      <c r="I35" s="513">
        <v>49.050563812255859</v>
      </c>
      <c r="J35" s="513"/>
      <c r="K35" s="508">
        <v>168.85610961914062</v>
      </c>
      <c r="L35" s="508"/>
      <c r="M35" s="508"/>
      <c r="N35" s="508">
        <v>159.11959838867187</v>
      </c>
      <c r="O35" s="508"/>
      <c r="P35" s="508"/>
      <c r="Q35" s="508"/>
      <c r="R35" s="508"/>
      <c r="S35" s="508">
        <v>9.73651123046875</v>
      </c>
      <c r="T35" s="508"/>
      <c r="U35" s="508"/>
      <c r="V35" s="508">
        <v>5.8154873847961426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16.26800537109375</v>
      </c>
      <c r="AH35" s="509"/>
      <c r="AI35" s="509"/>
      <c r="AJ35" s="509"/>
      <c r="AK35" s="509"/>
      <c r="AL35" s="509">
        <v>0.94533379211425783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24.352001190185547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92.819053649902344</v>
      </c>
      <c r="F36" s="513"/>
      <c r="G36" s="513"/>
      <c r="H36" s="513"/>
      <c r="I36" s="513">
        <v>50.700920104980469</v>
      </c>
      <c r="J36" s="513"/>
      <c r="K36" s="508">
        <v>141.37518310546875</v>
      </c>
      <c r="L36" s="508"/>
      <c r="M36" s="508"/>
      <c r="N36" s="508">
        <v>131.25543212890625</v>
      </c>
      <c r="O36" s="508"/>
      <c r="P36" s="508"/>
      <c r="Q36" s="508"/>
      <c r="R36" s="508"/>
      <c r="S36" s="508">
        <v>10.1197509765625</v>
      </c>
      <c r="T36" s="508"/>
      <c r="U36" s="508"/>
      <c r="V36" s="508">
        <v>6.4857540130615234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16.119495391845703</v>
      </c>
      <c r="AH36" s="509"/>
      <c r="AI36" s="509"/>
      <c r="AJ36" s="509"/>
      <c r="AK36" s="509"/>
      <c r="AL36" s="509">
        <v>0.9367038772201538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23.663002014160156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88.018424987792969</v>
      </c>
      <c r="F37" s="513"/>
      <c r="G37" s="513"/>
      <c r="H37" s="513"/>
      <c r="I37" s="513">
        <v>50.167613983154297</v>
      </c>
      <c r="J37" s="513"/>
      <c r="K37" s="508">
        <v>144.05081176757812</v>
      </c>
      <c r="L37" s="508"/>
      <c r="M37" s="508"/>
      <c r="N37" s="508">
        <v>133.69889831542969</v>
      </c>
      <c r="O37" s="508"/>
      <c r="P37" s="508"/>
      <c r="Q37" s="508"/>
      <c r="R37" s="508"/>
      <c r="S37" s="508">
        <v>10.351913452148437</v>
      </c>
      <c r="T37" s="508"/>
      <c r="U37" s="508"/>
      <c r="V37" s="508">
        <v>5.9873356819152832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16.74749755859375</v>
      </c>
      <c r="AH37" s="509"/>
      <c r="AI37" s="509"/>
      <c r="AJ37" s="509"/>
      <c r="AK37" s="509"/>
      <c r="AL37" s="509">
        <v>0.97319708312988285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24.011999130249023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97.808143615722656</v>
      </c>
      <c r="F38" s="513"/>
      <c r="G38" s="513"/>
      <c r="H38" s="513"/>
      <c r="I38" s="513">
        <v>52.341091156005859</v>
      </c>
      <c r="J38" s="513"/>
      <c r="K38" s="508">
        <v>155.23297119140625</v>
      </c>
      <c r="L38" s="508"/>
      <c r="M38" s="508"/>
      <c r="N38" s="508">
        <v>146.03303527832031</v>
      </c>
      <c r="O38" s="508"/>
      <c r="P38" s="508"/>
      <c r="Q38" s="508"/>
      <c r="R38" s="508"/>
      <c r="S38" s="508">
        <v>9.1999359130859375</v>
      </c>
      <c r="T38" s="508"/>
      <c r="U38" s="508"/>
      <c r="V38" s="508">
        <v>7.563603401184082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15.717491149902344</v>
      </c>
      <c r="AH38" s="509"/>
      <c r="AI38" s="509"/>
      <c r="AJ38" s="509"/>
      <c r="AK38" s="509"/>
      <c r="AL38" s="509">
        <v>0.91334341072082526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22.48699951171875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98.427230834960938</v>
      </c>
      <c r="F39" s="513"/>
      <c r="G39" s="513"/>
      <c r="H39" s="513"/>
      <c r="I39" s="513">
        <v>53.651100158691406</v>
      </c>
      <c r="J39" s="513"/>
      <c r="K39" s="508">
        <v>173.47958374023437</v>
      </c>
      <c r="L39" s="508"/>
      <c r="M39" s="508"/>
      <c r="N39" s="508">
        <v>163.93728637695312</v>
      </c>
      <c r="O39" s="508"/>
      <c r="P39" s="508"/>
      <c r="Q39" s="508"/>
      <c r="R39" s="508"/>
      <c r="S39" s="508">
        <v>9.54229736328125</v>
      </c>
      <c r="T39" s="508"/>
      <c r="U39" s="508"/>
      <c r="V39" s="508">
        <v>8.3067874908447266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16.366500854492188</v>
      </c>
      <c r="AH39" s="509"/>
      <c r="AI39" s="509"/>
      <c r="AJ39" s="509"/>
      <c r="AK39" s="509"/>
      <c r="AL39" s="509">
        <v>0.95105736465454105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23.455997467041016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99.707389831542969</v>
      </c>
      <c r="F40" s="513"/>
      <c r="G40" s="513"/>
      <c r="H40" s="513"/>
      <c r="I40" s="513">
        <v>53.505161285400391</v>
      </c>
      <c r="J40" s="513"/>
      <c r="K40" s="508">
        <v>177.12373352050781</v>
      </c>
      <c r="L40" s="508"/>
      <c r="M40" s="508"/>
      <c r="N40" s="508">
        <v>166.79634094238281</v>
      </c>
      <c r="O40" s="508"/>
      <c r="P40" s="508"/>
      <c r="Q40" s="508"/>
      <c r="R40" s="508"/>
      <c r="S40" s="508">
        <v>10.327392578125</v>
      </c>
      <c r="T40" s="508"/>
      <c r="U40" s="508"/>
      <c r="V40" s="508">
        <v>8.764918327331543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16.966499328613281</v>
      </c>
      <c r="AH40" s="509"/>
      <c r="AI40" s="509"/>
      <c r="AJ40" s="509"/>
      <c r="AK40" s="509"/>
      <c r="AL40" s="509">
        <v>0.98592327598571783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27.212995529174805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100.33563232421875</v>
      </c>
      <c r="F41" s="513"/>
      <c r="G41" s="513"/>
      <c r="H41" s="513"/>
      <c r="I41" s="513">
        <v>53.876197814941406</v>
      </c>
      <c r="J41" s="513"/>
      <c r="K41" s="508">
        <v>173.66191101074219</v>
      </c>
      <c r="L41" s="508"/>
      <c r="M41" s="508"/>
      <c r="N41" s="508">
        <v>159.89996337890625</v>
      </c>
      <c r="O41" s="508"/>
      <c r="P41" s="508"/>
      <c r="Q41" s="508"/>
      <c r="R41" s="508"/>
      <c r="S41" s="508">
        <v>13.761947631835938</v>
      </c>
      <c r="T41" s="508"/>
      <c r="U41" s="508"/>
      <c r="V41" s="508">
        <v>8.8388910293579102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20.279495239257813</v>
      </c>
      <c r="AH41" s="509"/>
      <c r="AI41" s="509"/>
      <c r="AJ41" s="509"/>
      <c r="AK41" s="509"/>
      <c r="AL41" s="509">
        <v>1.1784414683532716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29.280996322631836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99.541061401367188</v>
      </c>
      <c r="F42" s="513"/>
      <c r="G42" s="513"/>
      <c r="H42" s="513"/>
      <c r="I42" s="513">
        <v>53.389053344726563</v>
      </c>
      <c r="J42" s="513"/>
      <c r="K42" s="508">
        <v>176.80906677246094</v>
      </c>
      <c r="L42" s="508"/>
      <c r="M42" s="508"/>
      <c r="N42" s="508">
        <v>166.92019653320312</v>
      </c>
      <c r="O42" s="508"/>
      <c r="P42" s="508"/>
      <c r="Q42" s="508"/>
      <c r="R42" s="508"/>
      <c r="S42" s="508">
        <v>9.8888702392578125</v>
      </c>
      <c r="T42" s="508"/>
      <c r="U42" s="508"/>
      <c r="V42" s="508">
        <v>8.7166309356689453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16.259998321533203</v>
      </c>
      <c r="AH42" s="509"/>
      <c r="AI42" s="509"/>
      <c r="AJ42" s="509"/>
      <c r="AK42" s="509"/>
      <c r="AL42" s="509">
        <v>0.94486850246429444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25.545000076293945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98.807998657226563</v>
      </c>
      <c r="F43" s="513"/>
      <c r="G43" s="513"/>
      <c r="H43" s="513"/>
      <c r="I43" s="513">
        <v>52.998428344726563</v>
      </c>
      <c r="J43" s="513"/>
      <c r="K43" s="508">
        <v>173.66493225097656</v>
      </c>
      <c r="L43" s="508"/>
      <c r="M43" s="508"/>
      <c r="N43" s="508">
        <v>164.52851867675781</v>
      </c>
      <c r="O43" s="508"/>
      <c r="P43" s="508"/>
      <c r="Q43" s="508"/>
      <c r="R43" s="508"/>
      <c r="S43" s="508">
        <v>9.13641357421875</v>
      </c>
      <c r="T43" s="508"/>
      <c r="U43" s="508"/>
      <c r="V43" s="508">
        <v>8.4668340682983398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15.492988586425781</v>
      </c>
      <c r="AH43" s="509"/>
      <c r="AI43" s="509"/>
      <c r="AJ43" s="509"/>
      <c r="AK43" s="509"/>
      <c r="AL43" s="509">
        <v>0.90029756675720218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24.217998504638672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98.831085205078125</v>
      </c>
      <c r="F44" s="513"/>
      <c r="G44" s="513"/>
      <c r="H44" s="513"/>
      <c r="I44" s="513">
        <v>52.548679351806641</v>
      </c>
      <c r="J44" s="513"/>
      <c r="K44" s="508">
        <v>177.1864013671875</v>
      </c>
      <c r="L44" s="508"/>
      <c r="M44" s="508"/>
      <c r="N44" s="508">
        <v>166.12142944335937</v>
      </c>
      <c r="O44" s="508"/>
      <c r="P44" s="508"/>
      <c r="Q44" s="508"/>
      <c r="R44" s="508"/>
      <c r="S44" s="508">
        <v>11.064971923828125</v>
      </c>
      <c r="T44" s="508"/>
      <c r="U44" s="508"/>
      <c r="V44" s="508">
        <v>8.810175895690918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17.498489379882813</v>
      </c>
      <c r="AH44" s="509"/>
      <c r="AI44" s="509"/>
      <c r="AJ44" s="509"/>
      <c r="AK44" s="509"/>
      <c r="AL44" s="509">
        <v>1.0168372178649903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25.173496246337891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99.011009216308594</v>
      </c>
      <c r="F45" s="513"/>
      <c r="G45" s="513"/>
      <c r="H45" s="513"/>
      <c r="I45" s="513">
        <v>52.73065185546875</v>
      </c>
      <c r="J45" s="513"/>
      <c r="K45" s="508">
        <v>164.46725463867187</v>
      </c>
      <c r="L45" s="508"/>
      <c r="M45" s="508"/>
      <c r="N45" s="508">
        <v>155.21876525878906</v>
      </c>
      <c r="O45" s="508"/>
      <c r="P45" s="508"/>
      <c r="Q45" s="508"/>
      <c r="R45" s="508"/>
      <c r="S45" s="508">
        <v>9.2484893798828125</v>
      </c>
      <c r="T45" s="508"/>
      <c r="U45" s="508"/>
      <c r="V45" s="508">
        <v>8.1255178451538086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15.357986450195313</v>
      </c>
      <c r="AH45" s="509"/>
      <c r="AI45" s="509"/>
      <c r="AJ45" s="509"/>
      <c r="AK45" s="509"/>
      <c r="AL45" s="509">
        <v>0.89245259262084964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23.774997711181641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98.759368896484375</v>
      </c>
      <c r="F46" s="513"/>
      <c r="G46" s="513"/>
      <c r="H46" s="513"/>
      <c r="I46" s="513">
        <v>51.875621795654297</v>
      </c>
      <c r="J46" s="513"/>
      <c r="K46" s="508">
        <v>164.00166320800781</v>
      </c>
      <c r="L46" s="508"/>
      <c r="M46" s="508"/>
      <c r="N46" s="508">
        <v>153.87713623046875</v>
      </c>
      <c r="O46" s="508"/>
      <c r="P46" s="508"/>
      <c r="Q46" s="508"/>
      <c r="R46" s="508"/>
      <c r="S46" s="508">
        <v>10.124526977539062</v>
      </c>
      <c r="T46" s="508"/>
      <c r="U46" s="508"/>
      <c r="V46" s="508">
        <v>8.240208625793457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16.293003082275391</v>
      </c>
      <c r="AH46" s="509"/>
      <c r="AI46" s="509"/>
      <c r="AJ46" s="509"/>
      <c r="AK46" s="509"/>
      <c r="AL46" s="509">
        <v>0.94678640911102296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25.203498840332031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99.488265991210937</v>
      </c>
      <c r="F47" s="513"/>
      <c r="G47" s="513"/>
      <c r="H47" s="513"/>
      <c r="I47" s="513">
        <v>53.162162780761719</v>
      </c>
      <c r="J47" s="513"/>
      <c r="K47" s="508">
        <v>159.55027770996094</v>
      </c>
      <c r="L47" s="508"/>
      <c r="M47" s="508"/>
      <c r="N47" s="508">
        <v>147.58401489257812</v>
      </c>
      <c r="O47" s="508"/>
      <c r="P47" s="508"/>
      <c r="Q47" s="508"/>
      <c r="R47" s="508"/>
      <c r="S47" s="508">
        <v>11.966262817382813</v>
      </c>
      <c r="T47" s="508"/>
      <c r="U47" s="508"/>
      <c r="V47" s="508">
        <v>8.0537748336791992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18.067996978759766</v>
      </c>
      <c r="AH47" s="509"/>
      <c r="AI47" s="509"/>
      <c r="AJ47" s="509"/>
      <c r="AK47" s="509"/>
      <c r="AL47" s="509">
        <v>1.0499313044357299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26.448497772216797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99.076438903808594</v>
      </c>
      <c r="F48" s="513"/>
      <c r="G48" s="513"/>
      <c r="H48" s="513"/>
      <c r="I48" s="513">
        <v>52.312732696533203</v>
      </c>
      <c r="J48" s="513"/>
      <c r="K48" s="508">
        <v>166.36196899414062</v>
      </c>
      <c r="L48" s="508"/>
      <c r="M48" s="508"/>
      <c r="N48" s="508">
        <v>154.47567749023437</v>
      </c>
      <c r="O48" s="508"/>
      <c r="P48" s="508"/>
      <c r="Q48" s="508"/>
      <c r="R48" s="508"/>
      <c r="S48" s="508">
        <v>11.88629150390625</v>
      </c>
      <c r="T48" s="508"/>
      <c r="U48" s="508"/>
      <c r="V48" s="508">
        <v>8.4283628463745117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18.131488800048828</v>
      </c>
      <c r="AH48" s="509"/>
      <c r="AI48" s="509"/>
      <c r="AJ48" s="509"/>
      <c r="AK48" s="509"/>
      <c r="AL48" s="509">
        <v>1.0536208141708374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26.136499404907227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98.385261535644531</v>
      </c>
      <c r="F49" s="513"/>
      <c r="G49" s="513"/>
      <c r="H49" s="513"/>
      <c r="I49" s="513">
        <v>52.976612091064453</v>
      </c>
      <c r="J49" s="513"/>
      <c r="K49" s="508">
        <v>172.42205810546875</v>
      </c>
      <c r="L49" s="508"/>
      <c r="M49" s="508"/>
      <c r="N49" s="508">
        <v>161.1739501953125</v>
      </c>
      <c r="O49" s="508"/>
      <c r="P49" s="508"/>
      <c r="Q49" s="508"/>
      <c r="R49" s="508"/>
      <c r="S49" s="508">
        <v>11.24810791015625</v>
      </c>
      <c r="T49" s="508"/>
      <c r="U49" s="508"/>
      <c r="V49" s="508">
        <v>8.4522514343261719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17.663002014160156</v>
      </c>
      <c r="AH49" s="509"/>
      <c r="AI49" s="509"/>
      <c r="AJ49" s="509"/>
      <c r="AK49" s="509"/>
      <c r="AL49" s="509">
        <v>1.0263970470428467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25.966499328613281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98.782081604003906</v>
      </c>
      <c r="F50" s="513"/>
      <c r="G50" s="513"/>
      <c r="H50" s="513"/>
      <c r="I50" s="513">
        <v>52.528343200683594</v>
      </c>
      <c r="J50" s="513"/>
      <c r="K50" s="508">
        <v>165.33578491210937</v>
      </c>
      <c r="L50" s="508"/>
      <c r="M50" s="508"/>
      <c r="N50" s="508">
        <v>155.58711242675781</v>
      </c>
      <c r="O50" s="508"/>
      <c r="P50" s="508"/>
      <c r="Q50" s="508"/>
      <c r="R50" s="508"/>
      <c r="S50" s="508">
        <v>9.7486724853515625</v>
      </c>
      <c r="T50" s="508"/>
      <c r="U50" s="508"/>
      <c r="V50" s="508">
        <v>8.1855249404907227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15.929000854492188</v>
      </c>
      <c r="AH50" s="509"/>
      <c r="AI50" s="509"/>
      <c r="AJ50" s="509"/>
      <c r="AK50" s="509"/>
      <c r="AL50" s="509">
        <v>0.92563423965454106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24.295501708984375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74.778114318847656</v>
      </c>
      <c r="F51" s="513"/>
      <c r="G51" s="513"/>
      <c r="H51" s="513"/>
      <c r="I51" s="513">
        <v>45.173927307128906</v>
      </c>
      <c r="J51" s="513"/>
      <c r="K51" s="508">
        <v>158.21035766601562</v>
      </c>
      <c r="L51" s="508"/>
      <c r="M51" s="508"/>
      <c r="N51" s="508">
        <v>147.5321044921875</v>
      </c>
      <c r="O51" s="508"/>
      <c r="P51" s="508"/>
      <c r="Q51" s="508"/>
      <c r="R51" s="508"/>
      <c r="S51" s="508">
        <v>10.678253173828125</v>
      </c>
      <c r="T51" s="508"/>
      <c r="U51" s="508"/>
      <c r="V51" s="508">
        <v>5.1442360877990723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17.277999877929688</v>
      </c>
      <c r="AH51" s="509"/>
      <c r="AI51" s="509"/>
      <c r="AJ51" s="509"/>
      <c r="AK51" s="509"/>
      <c r="AL51" s="509">
        <v>1.0040245729064943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21.947498321533203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75.19879150390625</v>
      </c>
      <c r="F52" s="513"/>
      <c r="G52" s="513"/>
      <c r="H52" s="513"/>
      <c r="I52" s="513">
        <v>46.493194580078125</v>
      </c>
      <c r="J52" s="513"/>
      <c r="K52" s="508">
        <v>186.1673583984375</v>
      </c>
      <c r="L52" s="508"/>
      <c r="M52" s="508"/>
      <c r="N52" s="508">
        <v>177.74696350097656</v>
      </c>
      <c r="O52" s="508"/>
      <c r="P52" s="508"/>
      <c r="Q52" s="508"/>
      <c r="R52" s="508"/>
      <c r="S52" s="508">
        <v>8.4203948974609375</v>
      </c>
      <c r="T52" s="508"/>
      <c r="U52" s="508"/>
      <c r="V52" s="508">
        <v>5.7466030120849609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15.412506103515625</v>
      </c>
      <c r="AH52" s="509"/>
      <c r="AI52" s="509"/>
      <c r="AJ52" s="509"/>
      <c r="AK52" s="509"/>
      <c r="AL52" s="509">
        <v>0.89562072967529305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23.600997924804688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86.879954020182296</v>
      </c>
      <c r="F53" s="507"/>
      <c r="G53" s="507"/>
      <c r="H53" s="507"/>
      <c r="I53" s="507">
        <v>50.219474792480469</v>
      </c>
      <c r="J53" s="507"/>
      <c r="K53" s="501">
        <v>4994.3328094482449</v>
      </c>
      <c r="L53" s="501"/>
      <c r="M53" s="501"/>
      <c r="N53" s="501">
        <v>4691.8639068603534</v>
      </c>
      <c r="O53" s="501"/>
      <c r="P53" s="501"/>
      <c r="Q53" s="501"/>
      <c r="R53" s="501"/>
      <c r="S53" s="501">
        <v>302.46890258789045</v>
      </c>
      <c r="T53" s="501"/>
      <c r="U53" s="501"/>
      <c r="V53" s="501">
        <v>198.36638784408569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482.12154674530029</v>
      </c>
      <c r="AH53" s="501"/>
      <c r="AI53" s="501"/>
      <c r="AJ53" s="501"/>
      <c r="AK53" s="501">
        <v>28.016083081369402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760.95214068889618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144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59325.164063453674</v>
      </c>
      <c r="G59" s="484"/>
      <c r="H59" s="484"/>
      <c r="I59" s="484"/>
      <c r="J59" s="484"/>
      <c r="K59" s="484"/>
      <c r="L59" s="484">
        <v>55861.632195949554</v>
      </c>
      <c r="M59" s="484"/>
      <c r="N59" s="484"/>
      <c r="O59" s="484"/>
      <c r="P59" s="484"/>
      <c r="Q59" s="484">
        <v>1774.0044514536858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36565.031405925751</v>
      </c>
      <c r="AE59" s="484"/>
      <c r="AF59" s="484"/>
      <c r="AG59" s="484"/>
      <c r="AH59" s="484"/>
      <c r="AI59" s="484">
        <v>30372.085031032562</v>
      </c>
      <c r="AJ59" s="484"/>
      <c r="AK59" s="484"/>
      <c r="AL59" s="484"/>
      <c r="AM59" s="484">
        <v>6192.9463748931885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13656.429726481438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54330.831293106079</v>
      </c>
      <c r="G60" s="484"/>
      <c r="H60" s="484"/>
      <c r="I60" s="484"/>
      <c r="J60" s="484"/>
      <c r="K60" s="484"/>
      <c r="L60" s="484">
        <v>51169.765640735626</v>
      </c>
      <c r="M60" s="484"/>
      <c r="N60" s="484"/>
      <c r="O60" s="484"/>
      <c r="P60" s="484"/>
      <c r="Q60" s="484">
        <v>1575.6380636096001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525">
        <v>34099.156499999997</v>
      </c>
      <c r="AE60" s="525"/>
      <c r="AF60" s="525"/>
      <c r="AG60" s="525"/>
      <c r="AH60" s="525"/>
      <c r="AI60" s="525">
        <v>28404.4398</v>
      </c>
      <c r="AJ60" s="525"/>
      <c r="AK60" s="525"/>
      <c r="AL60" s="525"/>
      <c r="AM60" s="525">
        <v>5694.7166999999999</v>
      </c>
      <c r="AN60" s="525"/>
      <c r="AO60" s="525"/>
      <c r="AP60" s="525"/>
      <c r="AQ60" s="525"/>
      <c r="AR60" s="525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12895.477585792542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4994.3327703475952</v>
      </c>
      <c r="G61" s="484"/>
      <c r="H61" s="484"/>
      <c r="I61" s="484"/>
      <c r="J61" s="484"/>
      <c r="K61" s="484"/>
      <c r="L61" s="484">
        <v>4691.8665552139282</v>
      </c>
      <c r="M61" s="484"/>
      <c r="N61" s="484"/>
      <c r="O61" s="484"/>
      <c r="P61" s="484"/>
      <c r="Q61" s="484">
        <v>198.36638784408569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525">
        <f>AM59-AM60</f>
        <v>498.22967489318853</v>
      </c>
      <c r="AN61" s="525"/>
      <c r="AO61" s="525"/>
      <c r="AP61" s="525"/>
      <c r="AQ61" s="525"/>
      <c r="AR61" s="525"/>
      <c r="AS61" s="525">
        <f>AM61*0.05811</f>
        <v>28.952126408043185</v>
      </c>
      <c r="AT61" s="525"/>
      <c r="AU61" s="525"/>
      <c r="AV61" s="525"/>
      <c r="AW61" s="525"/>
      <c r="AX61" s="525"/>
      <c r="AY61" s="525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760.95214068889618</v>
      </c>
      <c r="BI61" s="484"/>
    </row>
    <row r="62" spans="2:63" ht="4.5" customHeight="1"/>
    <row r="63" spans="2:63" ht="20.25" customHeight="1">
      <c r="C63" s="487" t="s">
        <v>570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>
        <v>198.36638784408569</v>
      </c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496">
        <f>U65-AW75</f>
        <v>195.72975640455093</v>
      </c>
      <c r="V66" s="496"/>
      <c r="W66" s="496"/>
      <c r="X66" s="496"/>
      <c r="Y66" s="496"/>
      <c r="Z66" s="496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527">
        <f>AS61</f>
        <v>28.952126408043185</v>
      </c>
      <c r="V67" s="527"/>
      <c r="W67" s="527"/>
      <c r="X67" s="527"/>
      <c r="Y67" s="527"/>
      <c r="Z67" s="527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f>U66-U67</f>
        <v>166.77762999650776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528">
        <f>AM61</f>
        <v>498.22967489318853</v>
      </c>
      <c r="V71" s="528"/>
      <c r="W71" s="528"/>
      <c r="X71" s="528"/>
      <c r="Y71" s="528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760.95214068889618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  <c r="AW74" s="438"/>
      <c r="AX74" s="438"/>
      <c r="AY74" s="438"/>
      <c r="AZ74" s="438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526">
        <f>U71*5.4*0.98/1000</f>
        <v>2.6366314395347539</v>
      </c>
      <c r="AX75" s="526"/>
      <c r="AY75" s="526"/>
      <c r="AZ75" s="526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K78"/>
  <sheetViews>
    <sheetView showGridLines="0" topLeftCell="A40" workbookViewId="0">
      <selection activeCell="U67" sqref="U67:Z67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3.5703125" style="1" customWidth="1"/>
    <col min="5" max="5" width="1.7109375" style="1" customWidth="1"/>
    <col min="6" max="6" width="1.42578125" style="1" customWidth="1"/>
    <col min="7" max="7" width="0.28515625" style="1" customWidth="1"/>
    <col min="8" max="8" width="2.140625" style="1" customWidth="1"/>
    <col min="9" max="10" width="2.7109375" style="1" customWidth="1"/>
    <col min="11" max="11" width="4.85546875" style="1" customWidth="1"/>
    <col min="12" max="12" width="1.7109375" style="1" customWidth="1"/>
    <col min="13" max="13" width="3.85546875" style="1" customWidth="1"/>
    <col min="14" max="14" width="5.85546875" style="1" customWidth="1"/>
    <col min="15" max="15" width="1.28515625" style="1" customWidth="1"/>
    <col min="16" max="16" width="0.85546875" style="1" customWidth="1"/>
    <col min="17" max="17" width="0.7109375" style="1" customWidth="1"/>
    <col min="18" max="18" width="1.140625" style="1" customWidth="1"/>
    <col min="19" max="19" width="0.42578125" style="1" customWidth="1"/>
    <col min="20" max="20" width="1.7109375" style="1" customWidth="1"/>
    <col min="21" max="21" width="8.5703125" style="1" customWidth="1"/>
    <col min="22" max="22" width="0.85546875" style="1" customWidth="1"/>
    <col min="23" max="23" width="0.7109375" style="1" customWidth="1"/>
    <col min="24" max="24" width="4.140625" style="1" customWidth="1"/>
    <col min="25" max="25" width="0.5703125" style="1" customWidth="1"/>
    <col min="26" max="26" width="0.85546875" style="1" customWidth="1"/>
    <col min="27" max="27" width="2.28515625" style="1" customWidth="1"/>
    <col min="28" max="28" width="0.28515625" style="1" customWidth="1"/>
    <col min="29" max="29" width="2.140625" style="1" customWidth="1"/>
    <col min="30" max="30" width="3.42578125" style="1" customWidth="1"/>
    <col min="31" max="31" width="1.5703125" style="1" customWidth="1"/>
    <col min="32" max="32" width="0.42578125" style="1" customWidth="1"/>
    <col min="33" max="33" width="0.140625" style="1" customWidth="1"/>
    <col min="34" max="34" width="8" style="1" customWidth="1"/>
    <col min="35" max="35" width="2.28515625" style="1" customWidth="1"/>
    <col min="36" max="36" width="6.28515625" style="1" customWidth="1"/>
    <col min="37" max="37" width="0.28515625" style="1" customWidth="1"/>
    <col min="38" max="38" width="2.7109375" style="1" customWidth="1"/>
    <col min="39" max="39" width="0.7109375" style="1" customWidth="1"/>
    <col min="40" max="41" width="1.140625" style="1" customWidth="1"/>
    <col min="42" max="42" width="4.85546875" style="1" customWidth="1"/>
    <col min="43" max="43" width="0.140625" style="1" customWidth="1"/>
    <col min="44" max="44" width="3" style="1" customWidth="1"/>
    <col min="45" max="45" width="2.28515625" style="1" customWidth="1"/>
    <col min="46" max="46" width="0.42578125" style="1" customWidth="1"/>
    <col min="47" max="47" width="0.28515625" style="1" customWidth="1"/>
    <col min="48" max="48" width="0.85546875" style="1" customWidth="1"/>
    <col min="49" max="49" width="1.42578125" style="1" customWidth="1"/>
    <col min="50" max="50" width="0.140625" style="1" customWidth="1"/>
    <col min="51" max="51" width="3.5703125" style="1" customWidth="1"/>
    <col min="52" max="52" width="5.7109375" style="1" customWidth="1"/>
    <col min="53" max="54" width="2" style="1" customWidth="1"/>
    <col min="55" max="55" width="0.5703125" style="1" customWidth="1"/>
    <col min="56" max="56" width="0.28515625" style="1" customWidth="1"/>
    <col min="57" max="57" width="0.140625" style="1" customWidth="1"/>
    <col min="58" max="59" width="1.140625" style="1" customWidth="1"/>
    <col min="60" max="60" width="9.5703125" style="1" customWidth="1"/>
    <col min="61" max="61" width="1.28515625" style="1" customWidth="1"/>
    <col min="62" max="62" width="0.140625" style="1" customWidth="1"/>
    <col min="63" max="63" width="2.7109375" style="1" customWidth="1"/>
  </cols>
  <sheetData>
    <row r="1" spans="2:61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</row>
    <row r="2" spans="2:61" ht="2.25" customHeight="1"/>
    <row r="3" spans="2:61" ht="12.75" customHeight="1">
      <c r="M3" s="521" t="s">
        <v>1</v>
      </c>
      <c r="N3" s="521"/>
      <c r="O3" s="521"/>
      <c r="P3" s="521"/>
      <c r="T3" s="520">
        <v>45252</v>
      </c>
      <c r="U3" s="520"/>
      <c r="V3" s="520"/>
      <c r="W3" s="520"/>
      <c r="X3" s="520"/>
      <c r="Y3" s="520"/>
      <c r="Z3" s="520"/>
      <c r="AA3" s="520"/>
      <c r="AD3" s="521" t="s">
        <v>2</v>
      </c>
      <c r="AF3" s="522">
        <v>45281.999988425923</v>
      </c>
      <c r="AG3" s="522"/>
      <c r="AH3" s="522"/>
      <c r="AI3" s="522"/>
      <c r="AJ3" s="522"/>
      <c r="AK3" s="522"/>
      <c r="AL3" s="522"/>
      <c r="AM3" s="522"/>
      <c r="AN3" s="522"/>
      <c r="AO3" s="522"/>
    </row>
    <row r="4" spans="2:61" ht="2.25" customHeight="1">
      <c r="M4" s="521"/>
      <c r="N4" s="521"/>
      <c r="O4" s="521"/>
      <c r="P4" s="521"/>
      <c r="T4" s="520"/>
      <c r="U4" s="520"/>
      <c r="V4" s="520"/>
      <c r="W4" s="520"/>
      <c r="X4" s="520"/>
      <c r="Y4" s="520"/>
      <c r="Z4" s="520"/>
      <c r="AA4" s="520"/>
      <c r="AD4" s="521"/>
      <c r="AF4" s="522"/>
      <c r="AG4" s="522"/>
      <c r="AH4" s="522"/>
      <c r="AI4" s="522"/>
      <c r="AJ4" s="522"/>
      <c r="AK4" s="522"/>
      <c r="AL4" s="522"/>
      <c r="AM4" s="522"/>
      <c r="AN4" s="522"/>
      <c r="AO4" s="522"/>
    </row>
    <row r="5" spans="2:61" ht="11.25" customHeight="1"/>
    <row r="6" spans="2:61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  <c r="BC6" s="515"/>
    </row>
    <row r="7" spans="2:61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  <c r="BC7" s="515"/>
    </row>
    <row r="8" spans="2:61" ht="9" customHeight="1"/>
    <row r="9" spans="2:61" ht="12" customHeight="1">
      <c r="B9" s="493" t="s">
        <v>5</v>
      </c>
      <c r="C9" s="493"/>
      <c r="D9" s="493"/>
      <c r="E9" s="493"/>
      <c r="F9" s="493"/>
      <c r="G9" s="493"/>
      <c r="H9" s="515" t="s">
        <v>140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</row>
    <row r="10" spans="2:61" ht="6" customHeight="1"/>
    <row r="11" spans="2:61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W11" s="510">
        <v>45848</v>
      </c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</row>
    <row r="12" spans="2:61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141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515" t="s">
        <v>142</v>
      </c>
      <c r="Y12" s="515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493" t="s">
        <v>11</v>
      </c>
      <c r="AK12" s="493"/>
      <c r="AL12" s="493"/>
      <c r="AM12" s="493"/>
      <c r="AN12" s="493"/>
      <c r="AO12" s="493"/>
      <c r="AP12" s="493"/>
      <c r="AQ12" s="493"/>
      <c r="AR12" s="493"/>
      <c r="AS12" s="493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</row>
    <row r="13" spans="2:61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515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493"/>
      <c r="AK13" s="493"/>
      <c r="AL13" s="493"/>
      <c r="AM13" s="493"/>
      <c r="AN13" s="493"/>
      <c r="AO13" s="493"/>
      <c r="AP13" s="493"/>
      <c r="AQ13" s="493"/>
      <c r="AR13" s="493"/>
      <c r="AS13" s="493"/>
    </row>
    <row r="14" spans="2:61" ht="5.25" customHeight="1"/>
    <row r="15" spans="2:61" ht="15" customHeight="1">
      <c r="J15" s="516" t="s">
        <v>143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</row>
    <row r="16" spans="2:61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</row>
    <row r="17" spans="2:62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515" t="s">
        <v>14</v>
      </c>
      <c r="R17" s="515"/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  <c r="BA17" s="515"/>
    </row>
    <row r="18" spans="2:62" ht="0.75" customHeight="1">
      <c r="Q18" s="515"/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  <c r="BA18" s="515"/>
    </row>
    <row r="19" spans="2:62" ht="19.5" customHeight="1">
      <c r="Q19" s="516" t="s">
        <v>15</v>
      </c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</row>
    <row r="20" spans="2:62" ht="18" customHeight="1">
      <c r="B20" s="518"/>
      <c r="C20" s="518"/>
      <c r="D20" s="518"/>
      <c r="E20" s="517" t="s">
        <v>140</v>
      </c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17"/>
      <c r="AX20" s="517"/>
      <c r="AY20" s="517"/>
      <c r="AZ20" s="517"/>
      <c r="BA20" s="517"/>
      <c r="BB20" s="517"/>
      <c r="BC20" s="517"/>
      <c r="BD20" s="517"/>
      <c r="BE20" s="517"/>
      <c r="BF20" s="517"/>
      <c r="BG20" s="517"/>
      <c r="BH20" s="517"/>
      <c r="BI20" s="517"/>
      <c r="BJ20" s="517"/>
    </row>
    <row r="21" spans="2:62" ht="18" customHeight="1">
      <c r="B21" s="523" t="s">
        <v>16</v>
      </c>
      <c r="C21" s="523"/>
      <c r="D21" s="523"/>
      <c r="E21" s="511" t="s">
        <v>17</v>
      </c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 t="s">
        <v>18</v>
      </c>
      <c r="AI21" s="511"/>
      <c r="AJ21" s="511"/>
      <c r="AK21" s="511"/>
      <c r="AL21" s="511"/>
      <c r="AM21" s="511"/>
      <c r="AN21" s="511"/>
      <c r="AO21" s="511"/>
      <c r="AP21" s="511"/>
      <c r="AQ21" s="511"/>
      <c r="AR21" s="511"/>
      <c r="AS21" s="511"/>
      <c r="AT21" s="511"/>
      <c r="AU21" s="511"/>
      <c r="AV21" s="511"/>
      <c r="AW21" s="511"/>
      <c r="AX21" s="511"/>
      <c r="AY21" s="511" t="s">
        <v>19</v>
      </c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</row>
    <row r="22" spans="2:62" ht="18" customHeight="1">
      <c r="B22" s="524"/>
      <c r="C22" s="524"/>
      <c r="D22" s="524"/>
      <c r="E22" s="512" t="s">
        <v>20</v>
      </c>
      <c r="F22" s="512"/>
      <c r="G22" s="512"/>
      <c r="H22" s="512"/>
      <c r="I22" s="512" t="s">
        <v>21</v>
      </c>
      <c r="J22" s="512"/>
      <c r="K22" s="512" t="s">
        <v>22</v>
      </c>
      <c r="L22" s="512"/>
      <c r="M22" s="512"/>
      <c r="N22" s="512" t="s">
        <v>23</v>
      </c>
      <c r="O22" s="512"/>
      <c r="P22" s="512"/>
      <c r="Q22" s="512"/>
      <c r="R22" s="512"/>
      <c r="S22" s="512" t="s">
        <v>24</v>
      </c>
      <c r="T22" s="512"/>
      <c r="U22" s="512"/>
      <c r="V22" s="512" t="s">
        <v>25</v>
      </c>
      <c r="W22" s="512"/>
      <c r="X22" s="512"/>
      <c r="Y22" s="512"/>
      <c r="Z22" s="512"/>
      <c r="AA22" s="512"/>
      <c r="AB22" s="512"/>
      <c r="AC22" s="512" t="s">
        <v>26</v>
      </c>
      <c r="AD22" s="512"/>
      <c r="AE22" s="512"/>
      <c r="AF22" s="512"/>
      <c r="AG22" s="512"/>
      <c r="AH22" s="512" t="s">
        <v>27</v>
      </c>
      <c r="AI22" s="512"/>
      <c r="AJ22" s="512"/>
      <c r="AK22" s="512"/>
      <c r="AL22" s="512" t="s">
        <v>25</v>
      </c>
      <c r="AM22" s="512"/>
      <c r="AN22" s="512"/>
      <c r="AO22" s="512"/>
      <c r="AP22" s="512"/>
      <c r="AQ22" s="512"/>
      <c r="AR22" s="512" t="s">
        <v>26</v>
      </c>
      <c r="AS22" s="512"/>
      <c r="AT22" s="512"/>
      <c r="AU22" s="512"/>
      <c r="AV22" s="512"/>
      <c r="AW22" s="512"/>
      <c r="AX22" s="512"/>
      <c r="AY22" s="512" t="s">
        <v>28</v>
      </c>
      <c r="AZ22" s="512"/>
      <c r="BA22" s="512"/>
      <c r="BB22" s="512"/>
      <c r="BC22" s="512"/>
      <c r="BD22" s="512"/>
      <c r="BE22" s="512"/>
      <c r="BF22" s="512" t="s">
        <v>29</v>
      </c>
      <c r="BG22" s="512"/>
      <c r="BH22" s="512"/>
      <c r="BI22" s="512"/>
      <c r="BJ22" s="512"/>
    </row>
    <row r="23" spans="2:62" ht="14.25" customHeight="1">
      <c r="B23" s="514" t="s">
        <v>30</v>
      </c>
      <c r="C23" s="514"/>
      <c r="D23" s="514"/>
      <c r="E23" s="513">
        <v>84.443222045898437</v>
      </c>
      <c r="F23" s="513"/>
      <c r="G23" s="513"/>
      <c r="H23" s="513"/>
      <c r="I23" s="513">
        <v>52.807281494140625</v>
      </c>
      <c r="J23" s="513"/>
      <c r="K23" s="508">
        <v>114.88394927978516</v>
      </c>
      <c r="L23" s="508"/>
      <c r="M23" s="508"/>
      <c r="N23" s="508">
        <v>109.18788146972656</v>
      </c>
      <c r="O23" s="508"/>
      <c r="P23" s="508"/>
      <c r="Q23" s="508"/>
      <c r="R23" s="508"/>
      <c r="S23" s="508">
        <v>5.6960678100585938</v>
      </c>
      <c r="T23" s="508"/>
      <c r="U23" s="508"/>
      <c r="V23" s="508">
        <v>3.9470155239105225</v>
      </c>
      <c r="W23" s="508"/>
      <c r="X23" s="508"/>
      <c r="Y23" s="508"/>
      <c r="Z23" s="508"/>
      <c r="AA23" s="508"/>
      <c r="AB23" s="508"/>
      <c r="AC23" s="508">
        <v>24</v>
      </c>
      <c r="AD23" s="508"/>
      <c r="AE23" s="508"/>
      <c r="AF23" s="508"/>
      <c r="AG23" s="509">
        <v>5.89849853515625</v>
      </c>
      <c r="AH23" s="509"/>
      <c r="AI23" s="509"/>
      <c r="AJ23" s="509"/>
      <c r="AK23" s="509"/>
      <c r="AL23" s="509">
        <v>0.34276174987792968</v>
      </c>
      <c r="AM23" s="509"/>
      <c r="AN23" s="509"/>
      <c r="AO23" s="509"/>
      <c r="AP23" s="509"/>
      <c r="AQ23" s="508">
        <v>24</v>
      </c>
      <c r="AR23" s="508"/>
      <c r="AS23" s="508"/>
      <c r="AT23" s="508"/>
      <c r="AU23" s="508"/>
      <c r="AV23" s="508"/>
      <c r="AW23" s="508"/>
      <c r="AX23" s="508">
        <v>14.54200267791748</v>
      </c>
      <c r="AY23" s="508"/>
      <c r="AZ23" s="508"/>
      <c r="BA23" s="508"/>
      <c r="BB23" s="508"/>
      <c r="BC23" s="508"/>
      <c r="BD23" s="508"/>
      <c r="BE23" s="508">
        <v>24</v>
      </c>
      <c r="BF23" s="508"/>
      <c r="BG23" s="508"/>
      <c r="BH23" s="508"/>
      <c r="BI23" s="508"/>
    </row>
    <row r="24" spans="2:62" ht="15" customHeight="1">
      <c r="B24" s="514" t="s">
        <v>31</v>
      </c>
      <c r="C24" s="514"/>
      <c r="D24" s="514"/>
      <c r="E24" s="513">
        <v>81.455162048339844</v>
      </c>
      <c r="F24" s="513"/>
      <c r="G24" s="513"/>
      <c r="H24" s="513"/>
      <c r="I24" s="513">
        <v>52.263782501220703</v>
      </c>
      <c r="J24" s="513"/>
      <c r="K24" s="508">
        <v>117.50720977783203</v>
      </c>
      <c r="L24" s="508"/>
      <c r="M24" s="508"/>
      <c r="N24" s="508">
        <v>112.00846862792969</v>
      </c>
      <c r="O24" s="508"/>
      <c r="P24" s="508"/>
      <c r="Q24" s="508"/>
      <c r="R24" s="508"/>
      <c r="S24" s="508">
        <v>5.4987411499023437</v>
      </c>
      <c r="T24" s="508"/>
      <c r="U24" s="508"/>
      <c r="V24" s="508">
        <v>3.7273504734039307</v>
      </c>
      <c r="W24" s="508"/>
      <c r="X24" s="508"/>
      <c r="Y24" s="508"/>
      <c r="Z24" s="508"/>
      <c r="AA24" s="508"/>
      <c r="AB24" s="508"/>
      <c r="AC24" s="508">
        <v>24</v>
      </c>
      <c r="AD24" s="508"/>
      <c r="AE24" s="508"/>
      <c r="AF24" s="508"/>
      <c r="AG24" s="509">
        <v>5.6860008239746094</v>
      </c>
      <c r="AH24" s="509"/>
      <c r="AI24" s="509"/>
      <c r="AJ24" s="509"/>
      <c r="AK24" s="509"/>
      <c r="AL24" s="509">
        <v>0.33041350788116458</v>
      </c>
      <c r="AM24" s="509"/>
      <c r="AN24" s="509"/>
      <c r="AO24" s="509"/>
      <c r="AP24" s="509"/>
      <c r="AQ24" s="508">
        <v>24</v>
      </c>
      <c r="AR24" s="508"/>
      <c r="AS24" s="508"/>
      <c r="AT24" s="508"/>
      <c r="AU24" s="508"/>
      <c r="AV24" s="508"/>
      <c r="AW24" s="508"/>
      <c r="AX24" s="508">
        <v>14.218001365661621</v>
      </c>
      <c r="AY24" s="508"/>
      <c r="AZ24" s="508"/>
      <c r="BA24" s="508"/>
      <c r="BB24" s="508"/>
      <c r="BC24" s="508"/>
      <c r="BD24" s="508"/>
      <c r="BE24" s="508">
        <v>24</v>
      </c>
      <c r="BF24" s="508"/>
      <c r="BG24" s="508"/>
      <c r="BH24" s="508"/>
      <c r="BI24" s="508"/>
    </row>
    <row r="25" spans="2:62" ht="14.25" customHeight="1">
      <c r="B25" s="514" t="s">
        <v>32</v>
      </c>
      <c r="C25" s="514"/>
      <c r="D25" s="514"/>
      <c r="E25" s="513">
        <v>69.956459045410156</v>
      </c>
      <c r="F25" s="513"/>
      <c r="G25" s="513"/>
      <c r="H25" s="513"/>
      <c r="I25" s="513">
        <v>54.227676391601563</v>
      </c>
      <c r="J25" s="513"/>
      <c r="K25" s="508">
        <v>162.71267700195312</v>
      </c>
      <c r="L25" s="508"/>
      <c r="M25" s="508"/>
      <c r="N25" s="508">
        <v>156.56484985351562</v>
      </c>
      <c r="O25" s="508"/>
      <c r="P25" s="508"/>
      <c r="Q25" s="508"/>
      <c r="R25" s="508"/>
      <c r="S25" s="508">
        <v>6.1478271484375</v>
      </c>
      <c r="T25" s="508"/>
      <c r="U25" s="508"/>
      <c r="V25" s="508">
        <v>2.9051783084869385</v>
      </c>
      <c r="W25" s="508"/>
      <c r="X25" s="508"/>
      <c r="Y25" s="508"/>
      <c r="Z25" s="508"/>
      <c r="AA25" s="508"/>
      <c r="AB25" s="508"/>
      <c r="AC25" s="508">
        <v>24</v>
      </c>
      <c r="AD25" s="508"/>
      <c r="AE25" s="508"/>
      <c r="AF25" s="508"/>
      <c r="AG25" s="509">
        <v>6.4550018310546875</v>
      </c>
      <c r="AH25" s="509"/>
      <c r="AI25" s="509"/>
      <c r="AJ25" s="509"/>
      <c r="AK25" s="509"/>
      <c r="AL25" s="509">
        <v>0.37510015640258793</v>
      </c>
      <c r="AM25" s="509"/>
      <c r="AN25" s="509"/>
      <c r="AO25" s="509"/>
      <c r="AP25" s="509"/>
      <c r="AQ25" s="508">
        <v>24</v>
      </c>
      <c r="AR25" s="508"/>
      <c r="AS25" s="508"/>
      <c r="AT25" s="508"/>
      <c r="AU25" s="508"/>
      <c r="AV25" s="508"/>
      <c r="AW25" s="508"/>
      <c r="AX25" s="508">
        <v>14.643002510070801</v>
      </c>
      <c r="AY25" s="508"/>
      <c r="AZ25" s="508"/>
      <c r="BA25" s="508"/>
      <c r="BB25" s="508"/>
      <c r="BC25" s="508"/>
      <c r="BD25" s="508"/>
      <c r="BE25" s="508">
        <v>24</v>
      </c>
      <c r="BF25" s="508"/>
      <c r="BG25" s="508"/>
      <c r="BH25" s="508"/>
      <c r="BI25" s="508"/>
    </row>
    <row r="26" spans="2:62" ht="14.25" customHeight="1">
      <c r="B26" s="514" t="s">
        <v>33</v>
      </c>
      <c r="C26" s="514"/>
      <c r="D26" s="514"/>
      <c r="E26" s="513">
        <v>71.227470397949219</v>
      </c>
      <c r="F26" s="513"/>
      <c r="G26" s="513"/>
      <c r="H26" s="513"/>
      <c r="I26" s="513">
        <v>55.583560943603516</v>
      </c>
      <c r="J26" s="513"/>
      <c r="K26" s="508">
        <v>169.1573486328125</v>
      </c>
      <c r="L26" s="508"/>
      <c r="M26" s="508"/>
      <c r="N26" s="508">
        <v>163.0877685546875</v>
      </c>
      <c r="O26" s="508"/>
      <c r="P26" s="508"/>
      <c r="Q26" s="508"/>
      <c r="R26" s="508"/>
      <c r="S26" s="508">
        <v>6.069580078125</v>
      </c>
      <c r="T26" s="508"/>
      <c r="U26" s="508"/>
      <c r="V26" s="508">
        <v>2.9971015453338623</v>
      </c>
      <c r="W26" s="508"/>
      <c r="X26" s="508"/>
      <c r="Y26" s="508"/>
      <c r="Z26" s="508"/>
      <c r="AA26" s="508"/>
      <c r="AB26" s="508"/>
      <c r="AC26" s="508">
        <v>24</v>
      </c>
      <c r="AD26" s="508"/>
      <c r="AE26" s="508"/>
      <c r="AF26" s="508"/>
      <c r="AG26" s="509">
        <v>6.2559967041015625</v>
      </c>
      <c r="AH26" s="509"/>
      <c r="AI26" s="509"/>
      <c r="AJ26" s="509"/>
      <c r="AK26" s="509"/>
      <c r="AL26" s="509">
        <v>0.36353596847534181</v>
      </c>
      <c r="AM26" s="509"/>
      <c r="AN26" s="509"/>
      <c r="AO26" s="509"/>
      <c r="AP26" s="509"/>
      <c r="AQ26" s="508">
        <v>24</v>
      </c>
      <c r="AR26" s="508"/>
      <c r="AS26" s="508"/>
      <c r="AT26" s="508"/>
      <c r="AU26" s="508"/>
      <c r="AV26" s="508"/>
      <c r="AW26" s="508"/>
      <c r="AX26" s="508">
        <v>14.780002593994141</v>
      </c>
      <c r="AY26" s="508"/>
      <c r="AZ26" s="508"/>
      <c r="BA26" s="508"/>
      <c r="BB26" s="508"/>
      <c r="BC26" s="508"/>
      <c r="BD26" s="508"/>
      <c r="BE26" s="508">
        <v>24</v>
      </c>
      <c r="BF26" s="508"/>
      <c r="BG26" s="508"/>
      <c r="BH26" s="508"/>
      <c r="BI26" s="508"/>
    </row>
    <row r="27" spans="2:62" ht="15" customHeight="1">
      <c r="B27" s="514" t="s">
        <v>34</v>
      </c>
      <c r="C27" s="514"/>
      <c r="D27" s="514"/>
      <c r="E27" s="513">
        <v>75.537437438964844</v>
      </c>
      <c r="F27" s="513"/>
      <c r="G27" s="513"/>
      <c r="H27" s="513"/>
      <c r="I27" s="513">
        <v>58.127388000488281</v>
      </c>
      <c r="J27" s="513"/>
      <c r="K27" s="508">
        <v>171.74674987792969</v>
      </c>
      <c r="L27" s="508"/>
      <c r="M27" s="508"/>
      <c r="N27" s="508">
        <v>166.04144287109375</v>
      </c>
      <c r="O27" s="508"/>
      <c r="P27" s="508"/>
      <c r="Q27" s="508"/>
      <c r="R27" s="508"/>
      <c r="S27" s="508">
        <v>5.7053070068359375</v>
      </c>
      <c r="T27" s="508"/>
      <c r="U27" s="508"/>
      <c r="V27" s="508">
        <v>3.3365650177001953</v>
      </c>
      <c r="W27" s="508"/>
      <c r="X27" s="508"/>
      <c r="Y27" s="508"/>
      <c r="Z27" s="508"/>
      <c r="AA27" s="508"/>
      <c r="AB27" s="508"/>
      <c r="AC27" s="508">
        <v>24</v>
      </c>
      <c r="AD27" s="508"/>
      <c r="AE27" s="508"/>
      <c r="AF27" s="508"/>
      <c r="AG27" s="509">
        <v>5.9834976196289062</v>
      </c>
      <c r="AH27" s="509"/>
      <c r="AI27" s="509"/>
      <c r="AJ27" s="509"/>
      <c r="AK27" s="509"/>
      <c r="AL27" s="509">
        <v>0.34770104667663576</v>
      </c>
      <c r="AM27" s="509"/>
      <c r="AN27" s="509"/>
      <c r="AO27" s="509"/>
      <c r="AP27" s="509"/>
      <c r="AQ27" s="508">
        <v>24</v>
      </c>
      <c r="AR27" s="508"/>
      <c r="AS27" s="508"/>
      <c r="AT27" s="508"/>
      <c r="AU27" s="508"/>
      <c r="AV27" s="508"/>
      <c r="AW27" s="508"/>
      <c r="AX27" s="508">
        <v>13.528003692626953</v>
      </c>
      <c r="AY27" s="508"/>
      <c r="AZ27" s="508"/>
      <c r="BA27" s="508"/>
      <c r="BB27" s="508"/>
      <c r="BC27" s="508"/>
      <c r="BD27" s="508"/>
      <c r="BE27" s="508">
        <v>24</v>
      </c>
      <c r="BF27" s="508"/>
      <c r="BG27" s="508"/>
      <c r="BH27" s="508"/>
      <c r="BI27" s="508"/>
    </row>
    <row r="28" spans="2:62" ht="14.25" customHeight="1">
      <c r="B28" s="514" t="s">
        <v>35</v>
      </c>
      <c r="C28" s="514"/>
      <c r="D28" s="514"/>
      <c r="E28" s="513">
        <v>76.375015258789063</v>
      </c>
      <c r="F28" s="513"/>
      <c r="G28" s="513"/>
      <c r="H28" s="513"/>
      <c r="I28" s="513">
        <v>57.783794403076172</v>
      </c>
      <c r="J28" s="513"/>
      <c r="K28" s="508">
        <v>165.93234252929687</v>
      </c>
      <c r="L28" s="508"/>
      <c r="M28" s="508"/>
      <c r="N28" s="508">
        <v>160.28398132324219</v>
      </c>
      <c r="O28" s="508"/>
      <c r="P28" s="508"/>
      <c r="Q28" s="508"/>
      <c r="R28" s="508"/>
      <c r="S28" s="508">
        <v>5.6483612060546875</v>
      </c>
      <c r="T28" s="508"/>
      <c r="U28" s="508"/>
      <c r="V28" s="508">
        <v>3.4258570671081543</v>
      </c>
      <c r="W28" s="508"/>
      <c r="X28" s="508"/>
      <c r="Y28" s="508"/>
      <c r="Z28" s="508"/>
      <c r="AA28" s="508"/>
      <c r="AB28" s="508"/>
      <c r="AC28" s="508">
        <v>24</v>
      </c>
      <c r="AD28" s="508"/>
      <c r="AE28" s="508"/>
      <c r="AF28" s="508"/>
      <c r="AG28" s="509">
        <v>5.8725051879882812</v>
      </c>
      <c r="AH28" s="509"/>
      <c r="AI28" s="509"/>
      <c r="AJ28" s="509"/>
      <c r="AK28" s="509"/>
      <c r="AL28" s="509">
        <v>0.34125127647399905</v>
      </c>
      <c r="AM28" s="509"/>
      <c r="AN28" s="509"/>
      <c r="AO28" s="509"/>
      <c r="AP28" s="509"/>
      <c r="AQ28" s="508">
        <v>24</v>
      </c>
      <c r="AR28" s="508"/>
      <c r="AS28" s="508"/>
      <c r="AT28" s="508"/>
      <c r="AU28" s="508"/>
      <c r="AV28" s="508"/>
      <c r="AW28" s="508"/>
      <c r="AX28" s="508">
        <v>14.276001930236816</v>
      </c>
      <c r="AY28" s="508"/>
      <c r="AZ28" s="508"/>
      <c r="BA28" s="508"/>
      <c r="BB28" s="508"/>
      <c r="BC28" s="508"/>
      <c r="BD28" s="508"/>
      <c r="BE28" s="508">
        <v>24</v>
      </c>
      <c r="BF28" s="508"/>
      <c r="BG28" s="508"/>
      <c r="BH28" s="508"/>
      <c r="BI28" s="508"/>
    </row>
    <row r="29" spans="2:62" ht="14.25" customHeight="1">
      <c r="B29" s="514" t="s">
        <v>36</v>
      </c>
      <c r="C29" s="514"/>
      <c r="D29" s="514"/>
      <c r="E29" s="513">
        <v>79.454429626464844</v>
      </c>
      <c r="F29" s="513"/>
      <c r="G29" s="513"/>
      <c r="H29" s="513"/>
      <c r="I29" s="513">
        <v>57.769744873046875</v>
      </c>
      <c r="J29" s="513"/>
      <c r="K29" s="508">
        <v>153.25973510742187</v>
      </c>
      <c r="L29" s="508"/>
      <c r="M29" s="508"/>
      <c r="N29" s="508">
        <v>148.26797485351562</v>
      </c>
      <c r="O29" s="508"/>
      <c r="P29" s="508"/>
      <c r="Q29" s="508"/>
      <c r="R29" s="508"/>
      <c r="S29" s="508">
        <v>4.99176025390625</v>
      </c>
      <c r="T29" s="508"/>
      <c r="U29" s="508"/>
      <c r="V29" s="508">
        <v>3.6257109642028809</v>
      </c>
      <c r="W29" s="508"/>
      <c r="X29" s="508"/>
      <c r="Y29" s="508"/>
      <c r="Z29" s="508"/>
      <c r="AA29" s="508"/>
      <c r="AB29" s="508"/>
      <c r="AC29" s="508">
        <v>24</v>
      </c>
      <c r="AD29" s="508"/>
      <c r="AE29" s="508"/>
      <c r="AF29" s="508"/>
      <c r="AG29" s="509">
        <v>5.2819957733154297</v>
      </c>
      <c r="AH29" s="509"/>
      <c r="AI29" s="509"/>
      <c r="AJ29" s="509"/>
      <c r="AK29" s="509"/>
      <c r="AL29" s="509">
        <v>0.30693677438735961</v>
      </c>
      <c r="AM29" s="509"/>
      <c r="AN29" s="509"/>
      <c r="AO29" s="509"/>
      <c r="AP29" s="509"/>
      <c r="AQ29" s="508">
        <v>24</v>
      </c>
      <c r="AR29" s="508"/>
      <c r="AS29" s="508"/>
      <c r="AT29" s="508"/>
      <c r="AU29" s="508"/>
      <c r="AV29" s="508"/>
      <c r="AW29" s="508"/>
      <c r="AX29" s="508">
        <v>13.652000427246094</v>
      </c>
      <c r="AY29" s="508"/>
      <c r="AZ29" s="508"/>
      <c r="BA29" s="508"/>
      <c r="BB29" s="508"/>
      <c r="BC29" s="508"/>
      <c r="BD29" s="508"/>
      <c r="BE29" s="508">
        <v>24</v>
      </c>
      <c r="BF29" s="508"/>
      <c r="BG29" s="508"/>
      <c r="BH29" s="508"/>
      <c r="BI29" s="508"/>
    </row>
    <row r="30" spans="2:62" ht="14.25" customHeight="1">
      <c r="B30" s="514" t="s">
        <v>37</v>
      </c>
      <c r="C30" s="514"/>
      <c r="D30" s="514"/>
      <c r="E30" s="513">
        <v>80.104293823242188</v>
      </c>
      <c r="F30" s="513"/>
      <c r="G30" s="513"/>
      <c r="H30" s="513"/>
      <c r="I30" s="513">
        <v>56.271240234375</v>
      </c>
      <c r="J30" s="513"/>
      <c r="K30" s="508">
        <v>140.10093688964844</v>
      </c>
      <c r="L30" s="508"/>
      <c r="M30" s="508"/>
      <c r="N30" s="508">
        <v>134.80271911621094</v>
      </c>
      <c r="O30" s="508"/>
      <c r="P30" s="508"/>
      <c r="Q30" s="508"/>
      <c r="R30" s="508"/>
      <c r="S30" s="508">
        <v>5.2982177734375</v>
      </c>
      <c r="T30" s="508"/>
      <c r="U30" s="508"/>
      <c r="V30" s="508">
        <v>3.6500828266143799</v>
      </c>
      <c r="W30" s="508"/>
      <c r="X30" s="508"/>
      <c r="Y30" s="508"/>
      <c r="Z30" s="508"/>
      <c r="AA30" s="508"/>
      <c r="AB30" s="508"/>
      <c r="AC30" s="508">
        <v>24</v>
      </c>
      <c r="AD30" s="508"/>
      <c r="AE30" s="508"/>
      <c r="AF30" s="508"/>
      <c r="AG30" s="509">
        <v>5.5865020751953125</v>
      </c>
      <c r="AH30" s="509"/>
      <c r="AI30" s="509"/>
      <c r="AJ30" s="509"/>
      <c r="AK30" s="509"/>
      <c r="AL30" s="509">
        <v>0.32463163558959962</v>
      </c>
      <c r="AM30" s="509"/>
      <c r="AN30" s="509"/>
      <c r="AO30" s="509"/>
      <c r="AP30" s="509"/>
      <c r="AQ30" s="508">
        <v>24</v>
      </c>
      <c r="AR30" s="508"/>
      <c r="AS30" s="508"/>
      <c r="AT30" s="508"/>
      <c r="AU30" s="508"/>
      <c r="AV30" s="508"/>
      <c r="AW30" s="508"/>
      <c r="AX30" s="508">
        <v>14.430004119873047</v>
      </c>
      <c r="AY30" s="508"/>
      <c r="AZ30" s="508"/>
      <c r="BA30" s="508"/>
      <c r="BB30" s="508"/>
      <c r="BC30" s="508"/>
      <c r="BD30" s="508"/>
      <c r="BE30" s="508">
        <v>24</v>
      </c>
      <c r="BF30" s="508"/>
      <c r="BG30" s="508"/>
      <c r="BH30" s="508"/>
      <c r="BI30" s="508"/>
    </row>
    <row r="31" spans="2:62" ht="15" customHeight="1">
      <c r="B31" s="514" t="s">
        <v>38</v>
      </c>
      <c r="C31" s="514"/>
      <c r="D31" s="514"/>
      <c r="E31" s="513">
        <v>78.872146606445313</v>
      </c>
      <c r="F31" s="513"/>
      <c r="G31" s="513"/>
      <c r="H31" s="513"/>
      <c r="I31" s="513">
        <v>55.91510009765625</v>
      </c>
      <c r="J31" s="513"/>
      <c r="K31" s="508">
        <v>145.03274536132812</v>
      </c>
      <c r="L31" s="508"/>
      <c r="M31" s="508"/>
      <c r="N31" s="508">
        <v>139.1484375</v>
      </c>
      <c r="O31" s="508"/>
      <c r="P31" s="508"/>
      <c r="Q31" s="508"/>
      <c r="R31" s="508"/>
      <c r="S31" s="508">
        <v>5.884307861328125</v>
      </c>
      <c r="T31" s="508"/>
      <c r="U31" s="508"/>
      <c r="V31" s="508">
        <v>3.6717751026153564</v>
      </c>
      <c r="W31" s="508"/>
      <c r="X31" s="508"/>
      <c r="Y31" s="508"/>
      <c r="Z31" s="508"/>
      <c r="AA31" s="508"/>
      <c r="AB31" s="508"/>
      <c r="AC31" s="508">
        <v>24</v>
      </c>
      <c r="AD31" s="508"/>
      <c r="AE31" s="508"/>
      <c r="AF31" s="508"/>
      <c r="AG31" s="509">
        <v>6.2094974517822266</v>
      </c>
      <c r="AH31" s="509"/>
      <c r="AI31" s="509"/>
      <c r="AJ31" s="509"/>
      <c r="AK31" s="509"/>
      <c r="AL31" s="509">
        <v>0.36083389692306522</v>
      </c>
      <c r="AM31" s="509"/>
      <c r="AN31" s="509"/>
      <c r="AO31" s="509"/>
      <c r="AP31" s="509"/>
      <c r="AQ31" s="508">
        <v>24</v>
      </c>
      <c r="AR31" s="508"/>
      <c r="AS31" s="508"/>
      <c r="AT31" s="508"/>
      <c r="AU31" s="508"/>
      <c r="AV31" s="508"/>
      <c r="AW31" s="508"/>
      <c r="AX31" s="508">
        <v>15.098002433776855</v>
      </c>
      <c r="AY31" s="508"/>
      <c r="AZ31" s="508"/>
      <c r="BA31" s="508"/>
      <c r="BB31" s="508"/>
      <c r="BC31" s="508"/>
      <c r="BD31" s="508"/>
      <c r="BE31" s="508">
        <v>24</v>
      </c>
      <c r="BF31" s="508"/>
      <c r="BG31" s="508"/>
      <c r="BH31" s="508"/>
      <c r="BI31" s="508"/>
    </row>
    <row r="32" spans="2:62" ht="14.25" customHeight="1">
      <c r="B32" s="514" t="s">
        <v>39</v>
      </c>
      <c r="C32" s="514"/>
      <c r="D32" s="514"/>
      <c r="E32" s="513">
        <v>72.802291870117187</v>
      </c>
      <c r="F32" s="513"/>
      <c r="G32" s="513"/>
      <c r="H32" s="513"/>
      <c r="I32" s="513">
        <v>55.008449554443359</v>
      </c>
      <c r="J32" s="513"/>
      <c r="K32" s="508">
        <v>158.16000366210937</v>
      </c>
      <c r="L32" s="508"/>
      <c r="M32" s="508"/>
      <c r="N32" s="508">
        <v>152.96575927734375</v>
      </c>
      <c r="O32" s="508"/>
      <c r="P32" s="508"/>
      <c r="Q32" s="508"/>
      <c r="R32" s="508"/>
      <c r="S32" s="508">
        <v>5.194244384765625</v>
      </c>
      <c r="T32" s="508"/>
      <c r="U32" s="508"/>
      <c r="V32" s="508">
        <v>3.1130197048187256</v>
      </c>
      <c r="W32" s="508"/>
      <c r="X32" s="508"/>
      <c r="Y32" s="508"/>
      <c r="Z32" s="508"/>
      <c r="AA32" s="508"/>
      <c r="AB32" s="508"/>
      <c r="AC32" s="508">
        <v>24</v>
      </c>
      <c r="AD32" s="508"/>
      <c r="AE32" s="508"/>
      <c r="AF32" s="508"/>
      <c r="AG32" s="509">
        <v>5.5690021514892578</v>
      </c>
      <c r="AH32" s="509"/>
      <c r="AI32" s="509"/>
      <c r="AJ32" s="509"/>
      <c r="AK32" s="509"/>
      <c r="AL32" s="509">
        <v>0.32361471502304079</v>
      </c>
      <c r="AM32" s="509"/>
      <c r="AN32" s="509"/>
      <c r="AO32" s="509"/>
      <c r="AP32" s="509"/>
      <c r="AQ32" s="508">
        <v>24</v>
      </c>
      <c r="AR32" s="508"/>
      <c r="AS32" s="508"/>
      <c r="AT32" s="508"/>
      <c r="AU32" s="508"/>
      <c r="AV32" s="508"/>
      <c r="AW32" s="508"/>
      <c r="AX32" s="508">
        <v>13.966002464294434</v>
      </c>
      <c r="AY32" s="508"/>
      <c r="AZ32" s="508"/>
      <c r="BA32" s="508"/>
      <c r="BB32" s="508"/>
      <c r="BC32" s="508"/>
      <c r="BD32" s="508"/>
      <c r="BE32" s="508">
        <v>24</v>
      </c>
      <c r="BF32" s="508"/>
      <c r="BG32" s="508"/>
      <c r="BH32" s="508"/>
      <c r="BI32" s="508"/>
    </row>
    <row r="33" spans="2:61" ht="14.25" customHeight="1">
      <c r="B33" s="514" t="s">
        <v>40</v>
      </c>
      <c r="C33" s="514"/>
      <c r="D33" s="514"/>
      <c r="E33" s="513">
        <v>73.364341735839844</v>
      </c>
      <c r="F33" s="513"/>
      <c r="G33" s="513"/>
      <c r="H33" s="513"/>
      <c r="I33" s="513">
        <v>56.301971435546875</v>
      </c>
      <c r="J33" s="513"/>
      <c r="K33" s="508">
        <v>163.05767822265625</v>
      </c>
      <c r="L33" s="508"/>
      <c r="M33" s="508"/>
      <c r="N33" s="508">
        <v>157.55445861816406</v>
      </c>
      <c r="O33" s="508"/>
      <c r="P33" s="508"/>
      <c r="Q33" s="508"/>
      <c r="R33" s="508"/>
      <c r="S33" s="508">
        <v>5.5032196044921875</v>
      </c>
      <c r="T33" s="508"/>
      <c r="U33" s="508"/>
      <c r="V33" s="508">
        <v>3.1053411960601807</v>
      </c>
      <c r="W33" s="508"/>
      <c r="X33" s="508"/>
      <c r="Y33" s="508"/>
      <c r="Z33" s="508"/>
      <c r="AA33" s="508"/>
      <c r="AB33" s="508"/>
      <c r="AC33" s="508">
        <v>24</v>
      </c>
      <c r="AD33" s="508"/>
      <c r="AE33" s="508"/>
      <c r="AF33" s="508"/>
      <c r="AG33" s="509">
        <v>5.6844997406005859</v>
      </c>
      <c r="AH33" s="509"/>
      <c r="AI33" s="509"/>
      <c r="AJ33" s="509"/>
      <c r="AK33" s="509"/>
      <c r="AL33" s="509">
        <v>0.33032627992630004</v>
      </c>
      <c r="AM33" s="509"/>
      <c r="AN33" s="509"/>
      <c r="AO33" s="509"/>
      <c r="AP33" s="509"/>
      <c r="AQ33" s="508">
        <v>24</v>
      </c>
      <c r="AR33" s="508"/>
      <c r="AS33" s="508"/>
      <c r="AT33" s="508"/>
      <c r="AU33" s="508"/>
      <c r="AV33" s="508"/>
      <c r="AW33" s="508"/>
      <c r="AX33" s="508">
        <v>13.4530029296875</v>
      </c>
      <c r="AY33" s="508"/>
      <c r="AZ33" s="508"/>
      <c r="BA33" s="508"/>
      <c r="BB33" s="508"/>
      <c r="BC33" s="508"/>
      <c r="BD33" s="508"/>
      <c r="BE33" s="508">
        <v>24</v>
      </c>
      <c r="BF33" s="508"/>
      <c r="BG33" s="508"/>
      <c r="BH33" s="508"/>
      <c r="BI33" s="508"/>
    </row>
    <row r="34" spans="2:61" ht="15" customHeight="1">
      <c r="B34" s="514" t="s">
        <v>41</v>
      </c>
      <c r="C34" s="514"/>
      <c r="D34" s="514"/>
      <c r="E34" s="513">
        <v>74.560615539550781</v>
      </c>
      <c r="F34" s="513"/>
      <c r="G34" s="513"/>
      <c r="H34" s="513"/>
      <c r="I34" s="513">
        <v>57.160812377929688</v>
      </c>
      <c r="J34" s="513"/>
      <c r="K34" s="508">
        <v>166.60411071777344</v>
      </c>
      <c r="L34" s="508"/>
      <c r="M34" s="508"/>
      <c r="N34" s="508">
        <v>160.08602905273438</v>
      </c>
      <c r="O34" s="508"/>
      <c r="P34" s="508"/>
      <c r="Q34" s="508"/>
      <c r="R34" s="508"/>
      <c r="S34" s="508">
        <v>6.5180816650390625</v>
      </c>
      <c r="T34" s="508"/>
      <c r="U34" s="508"/>
      <c r="V34" s="508">
        <v>3.2855253219604492</v>
      </c>
      <c r="W34" s="508"/>
      <c r="X34" s="508"/>
      <c r="Y34" s="508"/>
      <c r="Z34" s="508"/>
      <c r="AA34" s="508"/>
      <c r="AB34" s="508"/>
      <c r="AC34" s="508">
        <v>24</v>
      </c>
      <c r="AD34" s="508"/>
      <c r="AE34" s="508"/>
      <c r="AF34" s="508"/>
      <c r="AG34" s="509">
        <v>6.5910091400146484</v>
      </c>
      <c r="AH34" s="509"/>
      <c r="AI34" s="509"/>
      <c r="AJ34" s="509"/>
      <c r="AK34" s="509"/>
      <c r="AL34" s="509">
        <v>0.38300354112625123</v>
      </c>
      <c r="AM34" s="509"/>
      <c r="AN34" s="509"/>
      <c r="AO34" s="509"/>
      <c r="AP34" s="509"/>
      <c r="AQ34" s="508">
        <v>24</v>
      </c>
      <c r="AR34" s="508"/>
      <c r="AS34" s="508"/>
      <c r="AT34" s="508"/>
      <c r="AU34" s="508"/>
      <c r="AV34" s="508"/>
      <c r="AW34" s="508"/>
      <c r="AX34" s="508">
        <v>15.090002059936523</v>
      </c>
      <c r="AY34" s="508"/>
      <c r="AZ34" s="508"/>
      <c r="BA34" s="508"/>
      <c r="BB34" s="508"/>
      <c r="BC34" s="508"/>
      <c r="BD34" s="508"/>
      <c r="BE34" s="508">
        <v>24</v>
      </c>
      <c r="BF34" s="508"/>
      <c r="BG34" s="508"/>
      <c r="BH34" s="508"/>
      <c r="BI34" s="508"/>
    </row>
    <row r="35" spans="2:61" ht="14.25" customHeight="1">
      <c r="B35" s="514" t="s">
        <v>42</v>
      </c>
      <c r="C35" s="514"/>
      <c r="D35" s="514"/>
      <c r="E35" s="513">
        <v>79.963768005371094</v>
      </c>
      <c r="F35" s="513"/>
      <c r="G35" s="513"/>
      <c r="H35" s="513"/>
      <c r="I35" s="513">
        <v>55.211883544921875</v>
      </c>
      <c r="J35" s="513"/>
      <c r="K35" s="508">
        <v>128.56852722167969</v>
      </c>
      <c r="L35" s="508"/>
      <c r="M35" s="508"/>
      <c r="N35" s="508">
        <v>122.10062408447266</v>
      </c>
      <c r="O35" s="508"/>
      <c r="P35" s="508"/>
      <c r="Q35" s="508"/>
      <c r="R35" s="508"/>
      <c r="S35" s="508">
        <v>6.4679031372070313</v>
      </c>
      <c r="T35" s="508"/>
      <c r="U35" s="508"/>
      <c r="V35" s="508">
        <v>3.5466010570526123</v>
      </c>
      <c r="W35" s="508"/>
      <c r="X35" s="508"/>
      <c r="Y35" s="508"/>
      <c r="Z35" s="508"/>
      <c r="AA35" s="508"/>
      <c r="AB35" s="508"/>
      <c r="AC35" s="508">
        <v>24</v>
      </c>
      <c r="AD35" s="508"/>
      <c r="AE35" s="508"/>
      <c r="AF35" s="508"/>
      <c r="AG35" s="509">
        <v>6.3525028228759766</v>
      </c>
      <c r="AH35" s="509"/>
      <c r="AI35" s="509"/>
      <c r="AJ35" s="509"/>
      <c r="AK35" s="509"/>
      <c r="AL35" s="509">
        <v>0.36914393903732301</v>
      </c>
      <c r="AM35" s="509"/>
      <c r="AN35" s="509"/>
      <c r="AO35" s="509"/>
      <c r="AP35" s="509"/>
      <c r="AQ35" s="508">
        <v>24</v>
      </c>
      <c r="AR35" s="508"/>
      <c r="AS35" s="508"/>
      <c r="AT35" s="508"/>
      <c r="AU35" s="508"/>
      <c r="AV35" s="508"/>
      <c r="AW35" s="508"/>
      <c r="AX35" s="508">
        <v>15.211003303527832</v>
      </c>
      <c r="AY35" s="508"/>
      <c r="AZ35" s="508"/>
      <c r="BA35" s="508"/>
      <c r="BB35" s="508"/>
      <c r="BC35" s="508"/>
      <c r="BD35" s="508"/>
      <c r="BE35" s="508">
        <v>24</v>
      </c>
      <c r="BF35" s="508"/>
      <c r="BG35" s="508"/>
      <c r="BH35" s="508"/>
      <c r="BI35" s="508"/>
    </row>
    <row r="36" spans="2:61" ht="14.25" customHeight="1">
      <c r="B36" s="514" t="s">
        <v>43</v>
      </c>
      <c r="C36" s="514"/>
      <c r="D36" s="514"/>
      <c r="E36" s="513">
        <v>93.669570922851563</v>
      </c>
      <c r="F36" s="513"/>
      <c r="G36" s="513"/>
      <c r="H36" s="513"/>
      <c r="I36" s="513">
        <v>50.775199890136719</v>
      </c>
      <c r="J36" s="513"/>
      <c r="K36" s="508">
        <v>81.876213073730469</v>
      </c>
      <c r="L36" s="508"/>
      <c r="M36" s="508"/>
      <c r="N36" s="508">
        <v>75.608718872070313</v>
      </c>
      <c r="O36" s="508"/>
      <c r="P36" s="508"/>
      <c r="Q36" s="508"/>
      <c r="R36" s="508"/>
      <c r="S36" s="508">
        <v>6.2674942016601562</v>
      </c>
      <c r="T36" s="508"/>
      <c r="U36" s="508"/>
      <c r="V36" s="508">
        <v>3.8408734798431396</v>
      </c>
      <c r="W36" s="508"/>
      <c r="X36" s="508"/>
      <c r="Y36" s="508"/>
      <c r="Z36" s="508"/>
      <c r="AA36" s="508"/>
      <c r="AB36" s="508"/>
      <c r="AC36" s="508">
        <v>24</v>
      </c>
      <c r="AD36" s="508"/>
      <c r="AE36" s="508"/>
      <c r="AF36" s="508"/>
      <c r="AG36" s="509">
        <v>6.3339986801147461</v>
      </c>
      <c r="AH36" s="509"/>
      <c r="AI36" s="509"/>
      <c r="AJ36" s="509"/>
      <c r="AK36" s="509"/>
      <c r="AL36" s="509">
        <v>0.36806866330146792</v>
      </c>
      <c r="AM36" s="509"/>
      <c r="AN36" s="509"/>
      <c r="AO36" s="509"/>
      <c r="AP36" s="509"/>
      <c r="AQ36" s="508">
        <v>24</v>
      </c>
      <c r="AR36" s="508"/>
      <c r="AS36" s="508"/>
      <c r="AT36" s="508"/>
      <c r="AU36" s="508"/>
      <c r="AV36" s="508"/>
      <c r="AW36" s="508"/>
      <c r="AX36" s="508">
        <v>14.143001556396484</v>
      </c>
      <c r="AY36" s="508"/>
      <c r="AZ36" s="508"/>
      <c r="BA36" s="508"/>
      <c r="BB36" s="508"/>
      <c r="BC36" s="508"/>
      <c r="BD36" s="508"/>
      <c r="BE36" s="508">
        <v>24</v>
      </c>
      <c r="BF36" s="508"/>
      <c r="BG36" s="508"/>
      <c r="BH36" s="508"/>
      <c r="BI36" s="508"/>
    </row>
    <row r="37" spans="2:61" ht="14.25" customHeight="1">
      <c r="B37" s="514" t="s">
        <v>44</v>
      </c>
      <c r="C37" s="514"/>
      <c r="D37" s="514"/>
      <c r="E37" s="513">
        <v>88.608642578125</v>
      </c>
      <c r="F37" s="513"/>
      <c r="G37" s="513"/>
      <c r="H37" s="513"/>
      <c r="I37" s="513">
        <v>51.114265441894531</v>
      </c>
      <c r="J37" s="513"/>
      <c r="K37" s="508">
        <v>94.298515319824219</v>
      </c>
      <c r="L37" s="508"/>
      <c r="M37" s="508"/>
      <c r="N37" s="508">
        <v>87.537887573242188</v>
      </c>
      <c r="O37" s="508"/>
      <c r="P37" s="508"/>
      <c r="Q37" s="508"/>
      <c r="R37" s="508"/>
      <c r="S37" s="508">
        <v>6.7606277465820312</v>
      </c>
      <c r="T37" s="508"/>
      <c r="U37" s="508"/>
      <c r="V37" s="508">
        <v>3.8913838863372803</v>
      </c>
      <c r="W37" s="508"/>
      <c r="X37" s="508"/>
      <c r="Y37" s="508"/>
      <c r="Z37" s="508"/>
      <c r="AA37" s="508"/>
      <c r="AB37" s="508"/>
      <c r="AC37" s="508">
        <v>24</v>
      </c>
      <c r="AD37" s="508"/>
      <c r="AE37" s="508"/>
      <c r="AF37" s="508"/>
      <c r="AG37" s="509">
        <v>6.7724981307983398</v>
      </c>
      <c r="AH37" s="509"/>
      <c r="AI37" s="509"/>
      <c r="AJ37" s="509"/>
      <c r="AK37" s="509"/>
      <c r="AL37" s="509">
        <v>0.39354986638069156</v>
      </c>
      <c r="AM37" s="509"/>
      <c r="AN37" s="509"/>
      <c r="AO37" s="509"/>
      <c r="AP37" s="509"/>
      <c r="AQ37" s="508">
        <v>24</v>
      </c>
      <c r="AR37" s="508"/>
      <c r="AS37" s="508"/>
      <c r="AT37" s="508"/>
      <c r="AU37" s="508"/>
      <c r="AV37" s="508"/>
      <c r="AW37" s="508"/>
      <c r="AX37" s="508">
        <v>14.830002784729004</v>
      </c>
      <c r="AY37" s="508"/>
      <c r="AZ37" s="508"/>
      <c r="BA37" s="508"/>
      <c r="BB37" s="508"/>
      <c r="BC37" s="508"/>
      <c r="BD37" s="508"/>
      <c r="BE37" s="508">
        <v>24</v>
      </c>
      <c r="BF37" s="508"/>
      <c r="BG37" s="508"/>
      <c r="BH37" s="508"/>
      <c r="BI37" s="508"/>
    </row>
    <row r="38" spans="2:61" ht="15" customHeight="1">
      <c r="B38" s="514" t="s">
        <v>45</v>
      </c>
      <c r="C38" s="514"/>
      <c r="D38" s="514"/>
      <c r="E38" s="513">
        <v>98.352745056152344</v>
      </c>
      <c r="F38" s="513"/>
      <c r="G38" s="513"/>
      <c r="H38" s="513"/>
      <c r="I38" s="513">
        <v>50.295948028564453</v>
      </c>
      <c r="J38" s="513"/>
      <c r="K38" s="508">
        <v>74.762657165527344</v>
      </c>
      <c r="L38" s="508"/>
      <c r="M38" s="508"/>
      <c r="N38" s="508">
        <v>67.204132080078125</v>
      </c>
      <c r="O38" s="508"/>
      <c r="P38" s="508"/>
      <c r="Q38" s="508"/>
      <c r="R38" s="508"/>
      <c r="S38" s="508">
        <v>7.5585250854492188</v>
      </c>
      <c r="T38" s="508"/>
      <c r="U38" s="508"/>
      <c r="V38" s="508">
        <v>3.984375</v>
      </c>
      <c r="W38" s="508"/>
      <c r="X38" s="508"/>
      <c r="Y38" s="508"/>
      <c r="Z38" s="508"/>
      <c r="AA38" s="508"/>
      <c r="AB38" s="508"/>
      <c r="AC38" s="508">
        <v>24</v>
      </c>
      <c r="AD38" s="508"/>
      <c r="AE38" s="508"/>
      <c r="AF38" s="508"/>
      <c r="AG38" s="509">
        <v>7.3929986953735352</v>
      </c>
      <c r="AH38" s="509"/>
      <c r="AI38" s="509"/>
      <c r="AJ38" s="509"/>
      <c r="AK38" s="509"/>
      <c r="AL38" s="509">
        <v>0.42960715418815615</v>
      </c>
      <c r="AM38" s="509"/>
      <c r="AN38" s="509"/>
      <c r="AO38" s="509"/>
      <c r="AP38" s="509"/>
      <c r="AQ38" s="508">
        <v>24</v>
      </c>
      <c r="AR38" s="508"/>
      <c r="AS38" s="508"/>
      <c r="AT38" s="508"/>
      <c r="AU38" s="508"/>
      <c r="AV38" s="508"/>
      <c r="AW38" s="508"/>
      <c r="AX38" s="508">
        <v>14.134003639221191</v>
      </c>
      <c r="AY38" s="508"/>
      <c r="AZ38" s="508"/>
      <c r="BA38" s="508"/>
      <c r="BB38" s="508"/>
      <c r="BC38" s="508"/>
      <c r="BD38" s="508"/>
      <c r="BE38" s="508">
        <v>24</v>
      </c>
      <c r="BF38" s="508"/>
      <c r="BG38" s="508"/>
      <c r="BH38" s="508"/>
      <c r="BI38" s="508"/>
    </row>
    <row r="39" spans="2:61" ht="14.25" customHeight="1">
      <c r="B39" s="514" t="s">
        <v>46</v>
      </c>
      <c r="C39" s="514"/>
      <c r="D39" s="514"/>
      <c r="E39" s="513">
        <v>98.888862609863281</v>
      </c>
      <c r="F39" s="513"/>
      <c r="G39" s="513"/>
      <c r="H39" s="513"/>
      <c r="I39" s="513">
        <v>49.054641723632812</v>
      </c>
      <c r="J39" s="513"/>
      <c r="K39" s="508">
        <v>74.736236572265625</v>
      </c>
      <c r="L39" s="508"/>
      <c r="M39" s="508"/>
      <c r="N39" s="508">
        <v>67.637664794921875</v>
      </c>
      <c r="O39" s="508"/>
      <c r="P39" s="508"/>
      <c r="Q39" s="508"/>
      <c r="R39" s="508"/>
      <c r="S39" s="508">
        <v>7.09857177734375</v>
      </c>
      <c r="T39" s="508"/>
      <c r="U39" s="508"/>
      <c r="V39" s="508">
        <v>4.083888053894043</v>
      </c>
      <c r="W39" s="508"/>
      <c r="X39" s="508"/>
      <c r="Y39" s="508"/>
      <c r="Z39" s="508"/>
      <c r="AA39" s="508"/>
      <c r="AB39" s="508"/>
      <c r="AC39" s="508">
        <v>24</v>
      </c>
      <c r="AD39" s="508"/>
      <c r="AE39" s="508"/>
      <c r="AF39" s="508"/>
      <c r="AG39" s="509">
        <v>7.0109996795654297</v>
      </c>
      <c r="AH39" s="509"/>
      <c r="AI39" s="509"/>
      <c r="AJ39" s="509"/>
      <c r="AK39" s="509"/>
      <c r="AL39" s="509">
        <v>0.40740919137954712</v>
      </c>
      <c r="AM39" s="509"/>
      <c r="AN39" s="509"/>
      <c r="AO39" s="509"/>
      <c r="AP39" s="509"/>
      <c r="AQ39" s="508">
        <v>24</v>
      </c>
      <c r="AR39" s="508"/>
      <c r="AS39" s="508"/>
      <c r="AT39" s="508"/>
      <c r="AU39" s="508"/>
      <c r="AV39" s="508"/>
      <c r="AW39" s="508"/>
      <c r="AX39" s="508">
        <v>14.345002174377441</v>
      </c>
      <c r="AY39" s="508"/>
      <c r="AZ39" s="508"/>
      <c r="BA39" s="508"/>
      <c r="BB39" s="508"/>
      <c r="BC39" s="508"/>
      <c r="BD39" s="508"/>
      <c r="BE39" s="508">
        <v>24</v>
      </c>
      <c r="BF39" s="508"/>
      <c r="BG39" s="508"/>
      <c r="BH39" s="508"/>
      <c r="BI39" s="508"/>
    </row>
    <row r="40" spans="2:61" ht="14.25" customHeight="1">
      <c r="B40" s="514" t="s">
        <v>47</v>
      </c>
      <c r="C40" s="514"/>
      <c r="D40" s="514"/>
      <c r="E40" s="513">
        <v>100.11730194091797</v>
      </c>
      <c r="F40" s="513"/>
      <c r="G40" s="513"/>
      <c r="H40" s="513"/>
      <c r="I40" s="513">
        <v>48.332454681396484</v>
      </c>
      <c r="J40" s="513"/>
      <c r="K40" s="508">
        <v>74.90924072265625</v>
      </c>
      <c r="L40" s="508"/>
      <c r="M40" s="508"/>
      <c r="N40" s="508">
        <v>67.598320007324219</v>
      </c>
      <c r="O40" s="508"/>
      <c r="P40" s="508"/>
      <c r="Q40" s="508"/>
      <c r="R40" s="508"/>
      <c r="S40" s="508">
        <v>7.3109207153320313</v>
      </c>
      <c r="T40" s="508"/>
      <c r="U40" s="508"/>
      <c r="V40" s="508">
        <v>4.2441668510437012</v>
      </c>
      <c r="W40" s="508"/>
      <c r="X40" s="508"/>
      <c r="Y40" s="508"/>
      <c r="Z40" s="508"/>
      <c r="AA40" s="508"/>
      <c r="AB40" s="508"/>
      <c r="AC40" s="508">
        <v>24</v>
      </c>
      <c r="AD40" s="508"/>
      <c r="AE40" s="508"/>
      <c r="AF40" s="508"/>
      <c r="AG40" s="509">
        <v>7.1054983139038086</v>
      </c>
      <c r="AH40" s="509"/>
      <c r="AI40" s="509"/>
      <c r="AJ40" s="509"/>
      <c r="AK40" s="509"/>
      <c r="AL40" s="509">
        <v>0.41290050702095032</v>
      </c>
      <c r="AM40" s="509"/>
      <c r="AN40" s="509"/>
      <c r="AO40" s="509"/>
      <c r="AP40" s="509"/>
      <c r="AQ40" s="508">
        <v>24</v>
      </c>
      <c r="AR40" s="508"/>
      <c r="AS40" s="508"/>
      <c r="AT40" s="508"/>
      <c r="AU40" s="508"/>
      <c r="AV40" s="508"/>
      <c r="AW40" s="508"/>
      <c r="AX40" s="508">
        <v>14.278002738952637</v>
      </c>
      <c r="AY40" s="508"/>
      <c r="AZ40" s="508"/>
      <c r="BA40" s="508"/>
      <c r="BB40" s="508"/>
      <c r="BC40" s="508"/>
      <c r="BD40" s="508"/>
      <c r="BE40" s="508">
        <v>24</v>
      </c>
      <c r="BF40" s="508"/>
      <c r="BG40" s="508"/>
      <c r="BH40" s="508"/>
      <c r="BI40" s="508"/>
    </row>
    <row r="41" spans="2:61" ht="14.25" customHeight="1">
      <c r="B41" s="514" t="s">
        <v>48</v>
      </c>
      <c r="C41" s="514"/>
      <c r="D41" s="514"/>
      <c r="E41" s="513">
        <v>100.74125671386719</v>
      </c>
      <c r="F41" s="513"/>
      <c r="G41" s="513"/>
      <c r="H41" s="513"/>
      <c r="I41" s="513">
        <v>48.248088836669922</v>
      </c>
      <c r="J41" s="513"/>
      <c r="K41" s="508">
        <v>74.859954833984375</v>
      </c>
      <c r="L41" s="508"/>
      <c r="M41" s="508"/>
      <c r="N41" s="508">
        <v>66.377456665039062</v>
      </c>
      <c r="O41" s="508"/>
      <c r="P41" s="508"/>
      <c r="Q41" s="508"/>
      <c r="R41" s="508"/>
      <c r="S41" s="508">
        <v>8.4824981689453125</v>
      </c>
      <c r="T41" s="508"/>
      <c r="U41" s="508"/>
      <c r="V41" s="508">
        <v>4.3509049415588379</v>
      </c>
      <c r="W41" s="508"/>
      <c r="X41" s="508"/>
      <c r="Y41" s="508"/>
      <c r="Z41" s="508"/>
      <c r="AA41" s="508"/>
      <c r="AB41" s="508"/>
      <c r="AC41" s="508">
        <v>24</v>
      </c>
      <c r="AD41" s="508"/>
      <c r="AE41" s="508"/>
      <c r="AF41" s="508"/>
      <c r="AG41" s="509">
        <v>8.0809974670410156</v>
      </c>
      <c r="AH41" s="509"/>
      <c r="AI41" s="509"/>
      <c r="AJ41" s="509"/>
      <c r="AK41" s="509"/>
      <c r="AL41" s="509">
        <v>0.46958676280975342</v>
      </c>
      <c r="AM41" s="509"/>
      <c r="AN41" s="509"/>
      <c r="AO41" s="509"/>
      <c r="AP41" s="509"/>
      <c r="AQ41" s="508">
        <v>24</v>
      </c>
      <c r="AR41" s="508"/>
      <c r="AS41" s="508"/>
      <c r="AT41" s="508"/>
      <c r="AU41" s="508"/>
      <c r="AV41" s="508"/>
      <c r="AW41" s="508"/>
      <c r="AX41" s="508">
        <v>15.272003173828125</v>
      </c>
      <c r="AY41" s="508"/>
      <c r="AZ41" s="508"/>
      <c r="BA41" s="508"/>
      <c r="BB41" s="508"/>
      <c r="BC41" s="508"/>
      <c r="BD41" s="508"/>
      <c r="BE41" s="508">
        <v>24</v>
      </c>
      <c r="BF41" s="508"/>
      <c r="BG41" s="508"/>
      <c r="BH41" s="508"/>
      <c r="BI41" s="508"/>
    </row>
    <row r="42" spans="2:61" ht="15" customHeight="1">
      <c r="B42" s="514" t="s">
        <v>49</v>
      </c>
      <c r="C42" s="514"/>
      <c r="D42" s="514"/>
      <c r="E42" s="513">
        <v>99.974174499511719</v>
      </c>
      <c r="F42" s="513"/>
      <c r="G42" s="513"/>
      <c r="H42" s="513"/>
      <c r="I42" s="513">
        <v>47.793006896972656</v>
      </c>
      <c r="J42" s="513"/>
      <c r="K42" s="508">
        <v>78.552490234375</v>
      </c>
      <c r="L42" s="508"/>
      <c r="M42" s="508"/>
      <c r="N42" s="508">
        <v>69.802558898925781</v>
      </c>
      <c r="O42" s="508"/>
      <c r="P42" s="508"/>
      <c r="Q42" s="508"/>
      <c r="R42" s="508"/>
      <c r="S42" s="508">
        <v>8.7499313354492187</v>
      </c>
      <c r="T42" s="508"/>
      <c r="U42" s="508"/>
      <c r="V42" s="508">
        <v>4.5292725563049316</v>
      </c>
      <c r="W42" s="508"/>
      <c r="X42" s="508"/>
      <c r="Y42" s="508"/>
      <c r="Z42" s="508"/>
      <c r="AA42" s="508"/>
      <c r="AB42" s="508"/>
      <c r="AC42" s="508">
        <v>24</v>
      </c>
      <c r="AD42" s="508"/>
      <c r="AE42" s="508"/>
      <c r="AF42" s="508"/>
      <c r="AG42" s="509">
        <v>8.4569997787475586</v>
      </c>
      <c r="AH42" s="509"/>
      <c r="AI42" s="509"/>
      <c r="AJ42" s="509"/>
      <c r="AK42" s="509"/>
      <c r="AL42" s="509">
        <v>0.49143625714302064</v>
      </c>
      <c r="AM42" s="509"/>
      <c r="AN42" s="509"/>
      <c r="AO42" s="509"/>
      <c r="AP42" s="509"/>
      <c r="AQ42" s="508">
        <v>24</v>
      </c>
      <c r="AR42" s="508"/>
      <c r="AS42" s="508"/>
      <c r="AT42" s="508"/>
      <c r="AU42" s="508"/>
      <c r="AV42" s="508"/>
      <c r="AW42" s="508"/>
      <c r="AX42" s="508">
        <v>16.006004333496094</v>
      </c>
      <c r="AY42" s="508"/>
      <c r="AZ42" s="508"/>
      <c r="BA42" s="508"/>
      <c r="BB42" s="508"/>
      <c r="BC42" s="508"/>
      <c r="BD42" s="508"/>
      <c r="BE42" s="508">
        <v>24</v>
      </c>
      <c r="BF42" s="508"/>
      <c r="BG42" s="508"/>
      <c r="BH42" s="508"/>
      <c r="BI42" s="508"/>
    </row>
    <row r="43" spans="2:61" ht="14.25" customHeight="1">
      <c r="B43" s="514" t="s">
        <v>50</v>
      </c>
      <c r="C43" s="514"/>
      <c r="D43" s="514"/>
      <c r="E43" s="513">
        <v>99.38104248046875</v>
      </c>
      <c r="F43" s="513"/>
      <c r="G43" s="513"/>
      <c r="H43" s="513"/>
      <c r="I43" s="513">
        <v>49.204811096191406</v>
      </c>
      <c r="J43" s="513"/>
      <c r="K43" s="508">
        <v>88.266410827636719</v>
      </c>
      <c r="L43" s="508"/>
      <c r="M43" s="508"/>
      <c r="N43" s="508">
        <v>81.264122009277344</v>
      </c>
      <c r="O43" s="508"/>
      <c r="P43" s="508"/>
      <c r="Q43" s="508"/>
      <c r="R43" s="508"/>
      <c r="S43" s="508">
        <v>7.002288818359375</v>
      </c>
      <c r="T43" s="508"/>
      <c r="U43" s="508"/>
      <c r="V43" s="508">
        <v>4.7865843772888184</v>
      </c>
      <c r="W43" s="508"/>
      <c r="X43" s="508"/>
      <c r="Y43" s="508"/>
      <c r="Z43" s="508"/>
      <c r="AA43" s="508"/>
      <c r="AB43" s="508"/>
      <c r="AC43" s="508">
        <v>24</v>
      </c>
      <c r="AD43" s="508"/>
      <c r="AE43" s="508"/>
      <c r="AF43" s="508"/>
      <c r="AG43" s="509">
        <v>6.7845010757446289</v>
      </c>
      <c r="AH43" s="509"/>
      <c r="AI43" s="509"/>
      <c r="AJ43" s="509"/>
      <c r="AK43" s="509"/>
      <c r="AL43" s="509">
        <v>0.3942473575115204</v>
      </c>
      <c r="AM43" s="509"/>
      <c r="AN43" s="509"/>
      <c r="AO43" s="509"/>
      <c r="AP43" s="509"/>
      <c r="AQ43" s="508">
        <v>24</v>
      </c>
      <c r="AR43" s="508"/>
      <c r="AS43" s="508"/>
      <c r="AT43" s="508"/>
      <c r="AU43" s="508"/>
      <c r="AV43" s="508"/>
      <c r="AW43" s="508"/>
      <c r="AX43" s="508">
        <v>14.636001586914063</v>
      </c>
      <c r="AY43" s="508"/>
      <c r="AZ43" s="508"/>
      <c r="BA43" s="508"/>
      <c r="BB43" s="508"/>
      <c r="BC43" s="508"/>
      <c r="BD43" s="508"/>
      <c r="BE43" s="508">
        <v>24</v>
      </c>
      <c r="BF43" s="508"/>
      <c r="BG43" s="508"/>
      <c r="BH43" s="508"/>
      <c r="BI43" s="508"/>
    </row>
    <row r="44" spans="2:61" ht="14.25" customHeight="1">
      <c r="B44" s="514" t="s">
        <v>51</v>
      </c>
      <c r="C44" s="514"/>
      <c r="D44" s="514"/>
      <c r="E44" s="513">
        <v>99.484466552734375</v>
      </c>
      <c r="F44" s="513"/>
      <c r="G44" s="513"/>
      <c r="H44" s="513"/>
      <c r="I44" s="513">
        <v>50.091480255126953</v>
      </c>
      <c r="J44" s="513"/>
      <c r="K44" s="508">
        <v>94.344955444335938</v>
      </c>
      <c r="L44" s="508"/>
      <c r="M44" s="508"/>
      <c r="N44" s="508">
        <v>86.252395629882813</v>
      </c>
      <c r="O44" s="508"/>
      <c r="P44" s="508"/>
      <c r="Q44" s="508"/>
      <c r="R44" s="508"/>
      <c r="S44" s="508">
        <v>8.092559814453125</v>
      </c>
      <c r="T44" s="508"/>
      <c r="U44" s="508"/>
      <c r="V44" s="508">
        <v>5.0795221328735352</v>
      </c>
      <c r="W44" s="508"/>
      <c r="X44" s="508"/>
      <c r="Y44" s="508"/>
      <c r="Z44" s="508"/>
      <c r="AA44" s="508"/>
      <c r="AB44" s="508"/>
      <c r="AC44" s="508">
        <v>24</v>
      </c>
      <c r="AD44" s="508"/>
      <c r="AE44" s="508"/>
      <c r="AF44" s="508"/>
      <c r="AG44" s="509">
        <v>7.9979982376098633</v>
      </c>
      <c r="AH44" s="509"/>
      <c r="AI44" s="509"/>
      <c r="AJ44" s="509"/>
      <c r="AK44" s="509"/>
      <c r="AL44" s="509">
        <v>0.46476367758750919</v>
      </c>
      <c r="AM44" s="509"/>
      <c r="AN44" s="509"/>
      <c r="AO44" s="509"/>
      <c r="AP44" s="509"/>
      <c r="AQ44" s="508">
        <v>24</v>
      </c>
      <c r="AR44" s="508"/>
      <c r="AS44" s="508"/>
      <c r="AT44" s="508"/>
      <c r="AU44" s="508"/>
      <c r="AV44" s="508"/>
      <c r="AW44" s="508"/>
      <c r="AX44" s="508">
        <v>16.024002075195313</v>
      </c>
      <c r="AY44" s="508"/>
      <c r="AZ44" s="508"/>
      <c r="BA44" s="508"/>
      <c r="BB44" s="508"/>
      <c r="BC44" s="508"/>
      <c r="BD44" s="508"/>
      <c r="BE44" s="508">
        <v>24</v>
      </c>
      <c r="BF44" s="508"/>
      <c r="BG44" s="508"/>
      <c r="BH44" s="508"/>
      <c r="BI44" s="508"/>
    </row>
    <row r="45" spans="2:61" ht="15" customHeight="1">
      <c r="B45" s="514" t="s">
        <v>52</v>
      </c>
      <c r="C45" s="514"/>
      <c r="D45" s="514"/>
      <c r="E45" s="513">
        <v>99.66094970703125</v>
      </c>
      <c r="F45" s="513"/>
      <c r="G45" s="513"/>
      <c r="H45" s="513"/>
      <c r="I45" s="513">
        <v>50.290130615234375</v>
      </c>
      <c r="J45" s="513"/>
      <c r="K45" s="508">
        <v>84.298782348632813</v>
      </c>
      <c r="L45" s="508"/>
      <c r="M45" s="508"/>
      <c r="N45" s="508">
        <v>35.973594665527344</v>
      </c>
      <c r="O45" s="508"/>
      <c r="P45" s="508"/>
      <c r="Q45" s="508"/>
      <c r="R45" s="508"/>
      <c r="S45" s="508">
        <v>48.325187683105469</v>
      </c>
      <c r="T45" s="508"/>
      <c r="U45" s="508"/>
      <c r="V45" s="508">
        <v>6.6071949005126953</v>
      </c>
      <c r="W45" s="508"/>
      <c r="X45" s="508"/>
      <c r="Y45" s="508"/>
      <c r="Z45" s="508"/>
      <c r="AA45" s="508"/>
      <c r="AB45" s="508"/>
      <c r="AC45" s="508">
        <v>24</v>
      </c>
      <c r="AD45" s="508"/>
      <c r="AE45" s="508"/>
      <c r="AF45" s="508"/>
      <c r="AG45" s="509">
        <v>6.2569952011108398</v>
      </c>
      <c r="AH45" s="509"/>
      <c r="AI45" s="509"/>
      <c r="AJ45" s="509"/>
      <c r="AK45" s="509"/>
      <c r="AL45" s="509">
        <v>0.36359399113655094</v>
      </c>
      <c r="AM45" s="509"/>
      <c r="AN45" s="509"/>
      <c r="AO45" s="509"/>
      <c r="AP45" s="509"/>
      <c r="AQ45" s="508">
        <v>24</v>
      </c>
      <c r="AR45" s="508"/>
      <c r="AS45" s="508"/>
      <c r="AT45" s="508"/>
      <c r="AU45" s="508"/>
      <c r="AV45" s="508"/>
      <c r="AW45" s="508"/>
      <c r="AX45" s="508">
        <v>11.872000694274902</v>
      </c>
      <c r="AY45" s="508"/>
      <c r="AZ45" s="508"/>
      <c r="BA45" s="508"/>
      <c r="BB45" s="508"/>
      <c r="BC45" s="508"/>
      <c r="BD45" s="508"/>
      <c r="BE45" s="508">
        <v>24</v>
      </c>
      <c r="BF45" s="508"/>
      <c r="BG45" s="508"/>
      <c r="BH45" s="508"/>
      <c r="BI45" s="508"/>
    </row>
    <row r="46" spans="2:61" ht="14.25" customHeight="1">
      <c r="B46" s="514" t="s">
        <v>53</v>
      </c>
      <c r="C46" s="514"/>
      <c r="D46" s="514"/>
      <c r="E46" s="513">
        <v>99.407630920410156</v>
      </c>
      <c r="F46" s="513"/>
      <c r="G46" s="513"/>
      <c r="H46" s="513"/>
      <c r="I46" s="513">
        <v>50.841102600097656</v>
      </c>
      <c r="J46" s="513"/>
      <c r="K46" s="508">
        <v>90.3162841796875</v>
      </c>
      <c r="L46" s="508"/>
      <c r="M46" s="508"/>
      <c r="N46" s="530">
        <v>0</v>
      </c>
      <c r="O46" s="530"/>
      <c r="P46" s="530"/>
      <c r="Q46" s="530"/>
      <c r="R46" s="530"/>
      <c r="S46" s="530">
        <v>90.3162841796875</v>
      </c>
      <c r="T46" s="530"/>
      <c r="U46" s="530"/>
      <c r="V46" s="508">
        <v>8.9961814880371094</v>
      </c>
      <c r="W46" s="508"/>
      <c r="X46" s="508"/>
      <c r="Y46" s="508"/>
      <c r="Z46" s="508"/>
      <c r="AA46" s="508"/>
      <c r="AB46" s="508"/>
      <c r="AC46" s="508">
        <v>24</v>
      </c>
      <c r="AD46" s="508"/>
      <c r="AE46" s="508"/>
      <c r="AF46" s="508"/>
      <c r="AG46" s="509">
        <v>6.6830015182495117</v>
      </c>
      <c r="AH46" s="509"/>
      <c r="AI46" s="509"/>
      <c r="AJ46" s="509"/>
      <c r="AK46" s="509"/>
      <c r="AL46" s="509">
        <v>0.38834921822547913</v>
      </c>
      <c r="AM46" s="509"/>
      <c r="AN46" s="509"/>
      <c r="AO46" s="509"/>
      <c r="AP46" s="509"/>
      <c r="AQ46" s="508">
        <v>24</v>
      </c>
      <c r="AR46" s="508"/>
      <c r="AS46" s="508"/>
      <c r="AT46" s="508"/>
      <c r="AU46" s="508"/>
      <c r="AV46" s="508"/>
      <c r="AW46" s="508"/>
      <c r="AX46" s="508">
        <v>13.880002021789551</v>
      </c>
      <c r="AY46" s="508"/>
      <c r="AZ46" s="508"/>
      <c r="BA46" s="508"/>
      <c r="BB46" s="508"/>
      <c r="BC46" s="508"/>
      <c r="BD46" s="508"/>
      <c r="BE46" s="508">
        <v>24</v>
      </c>
      <c r="BF46" s="508"/>
      <c r="BG46" s="508"/>
      <c r="BH46" s="508"/>
      <c r="BI46" s="508"/>
    </row>
    <row r="47" spans="2:61" ht="14.25" customHeight="1">
      <c r="B47" s="514" t="s">
        <v>54</v>
      </c>
      <c r="C47" s="514"/>
      <c r="D47" s="514"/>
      <c r="E47" s="513">
        <v>100.04564666748047</v>
      </c>
      <c r="F47" s="513"/>
      <c r="G47" s="513"/>
      <c r="H47" s="513"/>
      <c r="I47" s="513">
        <v>50.01019287109375</v>
      </c>
      <c r="J47" s="513"/>
      <c r="K47" s="508">
        <v>87.848960876464844</v>
      </c>
      <c r="L47" s="508"/>
      <c r="M47" s="508"/>
      <c r="N47" s="530">
        <v>0</v>
      </c>
      <c r="O47" s="530"/>
      <c r="P47" s="530"/>
      <c r="Q47" s="530"/>
      <c r="R47" s="530"/>
      <c r="S47" s="530">
        <v>87.848960876464844</v>
      </c>
      <c r="T47" s="530"/>
      <c r="U47" s="530"/>
      <c r="V47" s="508">
        <v>8.8068132400512695</v>
      </c>
      <c r="W47" s="508"/>
      <c r="X47" s="508"/>
      <c r="Y47" s="508"/>
      <c r="Z47" s="508"/>
      <c r="AA47" s="508"/>
      <c r="AB47" s="508"/>
      <c r="AC47" s="508">
        <v>24</v>
      </c>
      <c r="AD47" s="508"/>
      <c r="AE47" s="508"/>
      <c r="AF47" s="508"/>
      <c r="AG47" s="509">
        <v>8.1670007705688477</v>
      </c>
      <c r="AH47" s="509"/>
      <c r="AI47" s="509"/>
      <c r="AJ47" s="509"/>
      <c r="AK47" s="509"/>
      <c r="AL47" s="509">
        <v>0.47458441477775576</v>
      </c>
      <c r="AM47" s="509"/>
      <c r="AN47" s="509"/>
      <c r="AO47" s="509"/>
      <c r="AP47" s="509"/>
      <c r="AQ47" s="508">
        <v>24</v>
      </c>
      <c r="AR47" s="508"/>
      <c r="AS47" s="508"/>
      <c r="AT47" s="508"/>
      <c r="AU47" s="508"/>
      <c r="AV47" s="508"/>
      <c r="AW47" s="508"/>
      <c r="AX47" s="508">
        <v>14.652003288269043</v>
      </c>
      <c r="AY47" s="508"/>
      <c r="AZ47" s="508"/>
      <c r="BA47" s="508"/>
      <c r="BB47" s="508"/>
      <c r="BC47" s="508"/>
      <c r="BD47" s="508"/>
      <c r="BE47" s="508">
        <v>24</v>
      </c>
      <c r="BF47" s="508"/>
      <c r="BG47" s="508"/>
      <c r="BH47" s="508"/>
      <c r="BI47" s="508"/>
    </row>
    <row r="48" spans="2:61" ht="14.25" customHeight="1">
      <c r="B48" s="514" t="s">
        <v>55</v>
      </c>
      <c r="C48" s="514"/>
      <c r="D48" s="514"/>
      <c r="E48" s="513">
        <v>99.691505432128906</v>
      </c>
      <c r="F48" s="513"/>
      <c r="G48" s="513"/>
      <c r="H48" s="513"/>
      <c r="I48" s="513">
        <v>49.558387756347656</v>
      </c>
      <c r="J48" s="513"/>
      <c r="K48" s="508">
        <v>88.280235290527344</v>
      </c>
      <c r="L48" s="508"/>
      <c r="M48" s="508"/>
      <c r="N48" s="530">
        <v>0</v>
      </c>
      <c r="O48" s="530"/>
      <c r="P48" s="530"/>
      <c r="Q48" s="530"/>
      <c r="R48" s="530"/>
      <c r="S48" s="530">
        <v>88.280235290527344</v>
      </c>
      <c r="T48" s="530"/>
      <c r="U48" s="530"/>
      <c r="V48" s="508">
        <v>8.8184270858764648</v>
      </c>
      <c r="W48" s="508"/>
      <c r="X48" s="508"/>
      <c r="Y48" s="508"/>
      <c r="Z48" s="508"/>
      <c r="AA48" s="508"/>
      <c r="AB48" s="508"/>
      <c r="AC48" s="508">
        <v>24</v>
      </c>
      <c r="AD48" s="508"/>
      <c r="AE48" s="508"/>
      <c r="AF48" s="508"/>
      <c r="AG48" s="509">
        <v>9.4639987945556641</v>
      </c>
      <c r="AH48" s="509"/>
      <c r="AI48" s="509"/>
      <c r="AJ48" s="509"/>
      <c r="AK48" s="509"/>
      <c r="AL48" s="509">
        <v>0.54995296995162968</v>
      </c>
      <c r="AM48" s="509"/>
      <c r="AN48" s="509"/>
      <c r="AO48" s="509"/>
      <c r="AP48" s="509"/>
      <c r="AQ48" s="508">
        <v>24</v>
      </c>
      <c r="AR48" s="508"/>
      <c r="AS48" s="508"/>
      <c r="AT48" s="508"/>
      <c r="AU48" s="508"/>
      <c r="AV48" s="508"/>
      <c r="AW48" s="508"/>
      <c r="AX48" s="508">
        <v>15.550003051757813</v>
      </c>
      <c r="AY48" s="508"/>
      <c r="AZ48" s="508"/>
      <c r="BA48" s="508"/>
      <c r="BB48" s="508"/>
      <c r="BC48" s="508"/>
      <c r="BD48" s="508"/>
      <c r="BE48" s="508">
        <v>24</v>
      </c>
      <c r="BF48" s="508"/>
      <c r="BG48" s="508"/>
      <c r="BH48" s="508"/>
      <c r="BI48" s="508"/>
    </row>
    <row r="49" spans="2:63" ht="15" customHeight="1">
      <c r="B49" s="514" t="s">
        <v>56</v>
      </c>
      <c r="C49" s="514"/>
      <c r="D49" s="514"/>
      <c r="E49" s="513">
        <v>99.028160095214844</v>
      </c>
      <c r="F49" s="513"/>
      <c r="G49" s="513"/>
      <c r="H49" s="513"/>
      <c r="I49" s="513">
        <v>50.731758117675781</v>
      </c>
      <c r="J49" s="513"/>
      <c r="K49" s="508">
        <v>91.965133666992188</v>
      </c>
      <c r="L49" s="508"/>
      <c r="M49" s="508"/>
      <c r="N49" s="530">
        <v>0</v>
      </c>
      <c r="O49" s="530"/>
      <c r="P49" s="530"/>
      <c r="Q49" s="530"/>
      <c r="R49" s="530"/>
      <c r="S49" s="530">
        <v>91.965133666992188</v>
      </c>
      <c r="T49" s="530"/>
      <c r="U49" s="530"/>
      <c r="V49" s="508">
        <v>9.1250114440917969</v>
      </c>
      <c r="W49" s="508"/>
      <c r="X49" s="508"/>
      <c r="Y49" s="508"/>
      <c r="Z49" s="508"/>
      <c r="AA49" s="508"/>
      <c r="AB49" s="508"/>
      <c r="AC49" s="508">
        <v>24</v>
      </c>
      <c r="AD49" s="508"/>
      <c r="AE49" s="508"/>
      <c r="AF49" s="508"/>
      <c r="AG49" s="509">
        <v>7.4389982223510742</v>
      </c>
      <c r="AH49" s="509"/>
      <c r="AI49" s="509"/>
      <c r="AJ49" s="509"/>
      <c r="AK49" s="509"/>
      <c r="AL49" s="509">
        <v>0.43228018670082091</v>
      </c>
      <c r="AM49" s="509"/>
      <c r="AN49" s="509"/>
      <c r="AO49" s="509"/>
      <c r="AP49" s="509"/>
      <c r="AQ49" s="508">
        <v>24</v>
      </c>
      <c r="AR49" s="508"/>
      <c r="AS49" s="508"/>
      <c r="AT49" s="508"/>
      <c r="AU49" s="508"/>
      <c r="AV49" s="508"/>
      <c r="AW49" s="508"/>
      <c r="AX49" s="508">
        <v>15.367002487182617</v>
      </c>
      <c r="AY49" s="508"/>
      <c r="AZ49" s="508"/>
      <c r="BA49" s="508"/>
      <c r="BB49" s="508"/>
      <c r="BC49" s="508"/>
      <c r="BD49" s="508"/>
      <c r="BE49" s="508">
        <v>24</v>
      </c>
      <c r="BF49" s="508"/>
      <c r="BG49" s="508"/>
      <c r="BH49" s="508"/>
      <c r="BI49" s="508"/>
    </row>
    <row r="50" spans="2:63" ht="14.25" customHeight="1">
      <c r="B50" s="514" t="s">
        <v>57</v>
      </c>
      <c r="C50" s="514"/>
      <c r="D50" s="514"/>
      <c r="E50" s="513">
        <v>99.43829345703125</v>
      </c>
      <c r="F50" s="513"/>
      <c r="G50" s="513"/>
      <c r="H50" s="513"/>
      <c r="I50" s="513">
        <v>50.265205383300781</v>
      </c>
      <c r="J50" s="513"/>
      <c r="K50" s="508">
        <v>90.215019226074219</v>
      </c>
      <c r="L50" s="508"/>
      <c r="M50" s="508"/>
      <c r="N50" s="508">
        <v>31.545244216918945</v>
      </c>
      <c r="O50" s="508"/>
      <c r="P50" s="508"/>
      <c r="Q50" s="508"/>
      <c r="R50" s="508"/>
      <c r="S50" s="508">
        <v>58.669776916503906</v>
      </c>
      <c r="T50" s="508"/>
      <c r="U50" s="508"/>
      <c r="V50" s="508">
        <v>7.40155029296875</v>
      </c>
      <c r="W50" s="508"/>
      <c r="X50" s="508"/>
      <c r="Y50" s="508"/>
      <c r="Z50" s="508"/>
      <c r="AA50" s="508"/>
      <c r="AB50" s="508"/>
      <c r="AC50" s="508">
        <v>24</v>
      </c>
      <c r="AD50" s="508"/>
      <c r="AE50" s="508"/>
      <c r="AF50" s="508"/>
      <c r="AG50" s="509">
        <v>6.6154975891113281</v>
      </c>
      <c r="AH50" s="509"/>
      <c r="AI50" s="509"/>
      <c r="AJ50" s="509"/>
      <c r="AK50" s="509"/>
      <c r="AL50" s="509">
        <v>0.38442656490325927</v>
      </c>
      <c r="AM50" s="509"/>
      <c r="AN50" s="509"/>
      <c r="AO50" s="509"/>
      <c r="AP50" s="509"/>
      <c r="AQ50" s="508">
        <v>24</v>
      </c>
      <c r="AR50" s="508"/>
      <c r="AS50" s="508"/>
      <c r="AT50" s="508"/>
      <c r="AU50" s="508"/>
      <c r="AV50" s="508"/>
      <c r="AW50" s="508"/>
      <c r="AX50" s="508">
        <v>14.199003219604492</v>
      </c>
      <c r="AY50" s="508"/>
      <c r="AZ50" s="508"/>
      <c r="BA50" s="508"/>
      <c r="BB50" s="508"/>
      <c r="BC50" s="508"/>
      <c r="BD50" s="508"/>
      <c r="BE50" s="508">
        <v>24</v>
      </c>
      <c r="BF50" s="508"/>
      <c r="BG50" s="508"/>
      <c r="BH50" s="508"/>
      <c r="BI50" s="508"/>
    </row>
    <row r="51" spans="2:63" ht="14.25" customHeight="1">
      <c r="B51" s="514" t="s">
        <v>58</v>
      </c>
      <c r="C51" s="514"/>
      <c r="D51" s="514"/>
      <c r="E51" s="513">
        <v>74.151168823242188</v>
      </c>
      <c r="F51" s="513"/>
      <c r="G51" s="513"/>
      <c r="H51" s="513"/>
      <c r="I51" s="513">
        <v>48.565567016601563</v>
      </c>
      <c r="J51" s="513"/>
      <c r="K51" s="508">
        <v>120.35345458984375</v>
      </c>
      <c r="L51" s="508"/>
      <c r="M51" s="508"/>
      <c r="N51" s="508">
        <v>116.52416229248047</v>
      </c>
      <c r="O51" s="508"/>
      <c r="P51" s="508"/>
      <c r="Q51" s="508"/>
      <c r="R51" s="508"/>
      <c r="S51" s="508">
        <v>3.8292922973632813</v>
      </c>
      <c r="T51" s="508"/>
      <c r="U51" s="508"/>
      <c r="V51" s="508">
        <v>3.2461566925048828</v>
      </c>
      <c r="W51" s="508"/>
      <c r="X51" s="508"/>
      <c r="Y51" s="508"/>
      <c r="Z51" s="508"/>
      <c r="AA51" s="508"/>
      <c r="AB51" s="508"/>
      <c r="AC51" s="508">
        <v>24</v>
      </c>
      <c r="AD51" s="508"/>
      <c r="AE51" s="508"/>
      <c r="AF51" s="508"/>
      <c r="AG51" s="509">
        <v>7.3064956665039062</v>
      </c>
      <c r="AH51" s="509"/>
      <c r="AI51" s="509"/>
      <c r="AJ51" s="509"/>
      <c r="AK51" s="509"/>
      <c r="AL51" s="509">
        <v>0.42458046318054199</v>
      </c>
      <c r="AM51" s="509"/>
      <c r="AN51" s="509"/>
      <c r="AO51" s="509"/>
      <c r="AP51" s="509"/>
      <c r="AQ51" s="508">
        <v>24</v>
      </c>
      <c r="AR51" s="508"/>
      <c r="AS51" s="508"/>
      <c r="AT51" s="508"/>
      <c r="AU51" s="508"/>
      <c r="AV51" s="508"/>
      <c r="AW51" s="508"/>
      <c r="AX51" s="508">
        <v>13.390002250671387</v>
      </c>
      <c r="AY51" s="508"/>
      <c r="AZ51" s="508"/>
      <c r="BA51" s="508"/>
      <c r="BB51" s="508"/>
      <c r="BC51" s="508"/>
      <c r="BD51" s="508"/>
      <c r="BE51" s="508">
        <v>24</v>
      </c>
      <c r="BF51" s="508"/>
      <c r="BG51" s="508"/>
      <c r="BH51" s="508"/>
      <c r="BI51" s="508"/>
    </row>
    <row r="52" spans="2:63" ht="14.25" customHeight="1">
      <c r="B52" s="514" t="s">
        <v>59</v>
      </c>
      <c r="C52" s="514"/>
      <c r="D52" s="514"/>
      <c r="E52" s="513">
        <v>76.045921325683594</v>
      </c>
      <c r="F52" s="513"/>
      <c r="G52" s="513"/>
      <c r="H52" s="513"/>
      <c r="I52" s="513">
        <v>55.829265594482422</v>
      </c>
      <c r="J52" s="513"/>
      <c r="K52" s="508">
        <v>159.65478515625</v>
      </c>
      <c r="L52" s="508"/>
      <c r="M52" s="508"/>
      <c r="N52" s="508">
        <v>158.2664794921875</v>
      </c>
      <c r="O52" s="508"/>
      <c r="P52" s="508"/>
      <c r="Q52" s="508"/>
      <c r="R52" s="508"/>
      <c r="S52" s="508">
        <v>1.3883056640625</v>
      </c>
      <c r="T52" s="508"/>
      <c r="U52" s="508"/>
      <c r="V52" s="508">
        <v>3.3132443428039551</v>
      </c>
      <c r="W52" s="508"/>
      <c r="X52" s="508"/>
      <c r="Y52" s="508"/>
      <c r="Z52" s="508"/>
      <c r="AA52" s="508"/>
      <c r="AB52" s="508"/>
      <c r="AC52" s="508">
        <v>24</v>
      </c>
      <c r="AD52" s="508"/>
      <c r="AE52" s="508"/>
      <c r="AF52" s="508"/>
      <c r="AG52" s="509">
        <v>6.4180049896240234</v>
      </c>
      <c r="AH52" s="509"/>
      <c r="AI52" s="509"/>
      <c r="AJ52" s="509"/>
      <c r="AK52" s="509"/>
      <c r="AL52" s="509">
        <v>0.37295026994705199</v>
      </c>
      <c r="AM52" s="509"/>
      <c r="AN52" s="509"/>
      <c r="AO52" s="509"/>
      <c r="AP52" s="509"/>
      <c r="AQ52" s="508">
        <v>24</v>
      </c>
      <c r="AR52" s="508"/>
      <c r="AS52" s="508"/>
      <c r="AT52" s="508"/>
      <c r="AU52" s="508"/>
      <c r="AV52" s="508"/>
      <c r="AW52" s="508"/>
      <c r="AX52" s="508">
        <v>15.581002235412598</v>
      </c>
      <c r="AY52" s="508"/>
      <c r="AZ52" s="508"/>
      <c r="BA52" s="508"/>
      <c r="BB52" s="508"/>
      <c r="BC52" s="508"/>
      <c r="BD52" s="508"/>
      <c r="BE52" s="508">
        <v>24</v>
      </c>
      <c r="BF52" s="508"/>
      <c r="BG52" s="508"/>
      <c r="BH52" s="508"/>
      <c r="BI52" s="508"/>
    </row>
    <row r="53" spans="2:63" ht="16.5" customHeight="1">
      <c r="B53" s="506" t="s">
        <v>60</v>
      </c>
      <c r="C53" s="506"/>
      <c r="D53" s="506"/>
      <c r="E53" s="507">
        <v>87.493466440836571</v>
      </c>
      <c r="F53" s="507"/>
      <c r="G53" s="507"/>
      <c r="H53" s="507"/>
      <c r="I53" s="507">
        <v>52.514473088582371</v>
      </c>
      <c r="J53" s="507"/>
      <c r="K53" s="501">
        <v>3506.2633438110338</v>
      </c>
      <c r="L53" s="501"/>
      <c r="M53" s="501"/>
      <c r="N53" s="501">
        <v>2893.6931324005154</v>
      </c>
      <c r="O53" s="501"/>
      <c r="P53" s="501"/>
      <c r="Q53" s="501"/>
      <c r="R53" s="501"/>
      <c r="S53" s="501">
        <v>612.57021331787109</v>
      </c>
      <c r="T53" s="501"/>
      <c r="U53" s="501"/>
      <c r="V53" s="501">
        <v>139.44257315993309</v>
      </c>
      <c r="W53" s="501"/>
      <c r="X53" s="501"/>
      <c r="Y53" s="501"/>
      <c r="Z53" s="501"/>
      <c r="AA53" s="501"/>
      <c r="AB53" s="501"/>
      <c r="AC53" s="500">
        <v>720</v>
      </c>
      <c r="AD53" s="500"/>
      <c r="AE53" s="500"/>
      <c r="AF53" s="500"/>
      <c r="AG53" s="501">
        <v>201.71453124284744</v>
      </c>
      <c r="AH53" s="501"/>
      <c r="AI53" s="501"/>
      <c r="AJ53" s="501"/>
      <c r="AK53" s="501">
        <v>11.721631410521866</v>
      </c>
      <c r="AL53" s="501"/>
      <c r="AM53" s="501"/>
      <c r="AN53" s="501"/>
      <c r="AO53" s="501"/>
      <c r="AP53" s="501"/>
      <c r="AQ53" s="500">
        <v>720</v>
      </c>
      <c r="AR53" s="500"/>
      <c r="AS53" s="500"/>
      <c r="AT53" s="500"/>
      <c r="AU53" s="500"/>
      <c r="AV53" s="500"/>
      <c r="AW53" s="500"/>
      <c r="AX53" s="501">
        <v>435.04589056968689</v>
      </c>
      <c r="AY53" s="501"/>
      <c r="AZ53" s="501"/>
      <c r="BA53" s="501"/>
      <c r="BB53" s="501"/>
      <c r="BC53" s="501"/>
      <c r="BD53" s="501"/>
      <c r="BE53" s="499">
        <v>720</v>
      </c>
      <c r="BF53" s="499"/>
      <c r="BG53" s="499"/>
      <c r="BH53" s="499"/>
      <c r="BI53" s="499"/>
    </row>
    <row r="54" spans="2:63" ht="16.5" customHeight="1"/>
    <row r="55" spans="2:63" ht="18" customHeight="1">
      <c r="B55" s="502" t="s">
        <v>61</v>
      </c>
      <c r="C55" s="502"/>
      <c r="D55" s="502"/>
      <c r="E55" s="502"/>
      <c r="F55" s="502"/>
      <c r="G55" s="502"/>
      <c r="H55" s="502"/>
      <c r="I55" s="502"/>
      <c r="J55" s="502"/>
      <c r="K55" s="502"/>
      <c r="L55" s="502"/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</row>
    <row r="56" spans="2:63" ht="16.5" customHeight="1">
      <c r="B56" s="503" t="s">
        <v>140</v>
      </c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  <c r="AX56" s="503"/>
      <c r="AY56" s="503"/>
      <c r="AZ56" s="503"/>
      <c r="BA56" s="503"/>
      <c r="BB56" s="503"/>
      <c r="BC56" s="503"/>
      <c r="BD56" s="503"/>
      <c r="BE56" s="503"/>
      <c r="BF56" s="503"/>
      <c r="BG56" s="503"/>
      <c r="BH56" s="503"/>
      <c r="BI56" s="503"/>
    </row>
    <row r="57" spans="2:63" ht="15.75" customHeight="1">
      <c r="B57" s="504" t="s">
        <v>17</v>
      </c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504"/>
      <c r="S57" s="504"/>
      <c r="T57" s="504"/>
      <c r="U57" s="504"/>
      <c r="V57" s="504"/>
      <c r="W57" s="505" t="s">
        <v>18</v>
      </c>
      <c r="X57" s="505"/>
      <c r="Y57" s="505"/>
      <c r="Z57" s="505"/>
      <c r="AA57" s="505"/>
      <c r="AB57" s="505"/>
      <c r="AC57" s="505"/>
      <c r="AD57" s="505"/>
      <c r="AE57" s="505"/>
      <c r="AF57" s="505"/>
      <c r="AG57" s="505"/>
      <c r="AH57" s="505"/>
      <c r="AI57" s="505"/>
      <c r="AJ57" s="505"/>
      <c r="AK57" s="505"/>
      <c r="AL57" s="505"/>
      <c r="AM57" s="505"/>
      <c r="AN57" s="505"/>
      <c r="AO57" s="505"/>
      <c r="AP57" s="505"/>
      <c r="AQ57" s="505"/>
      <c r="AR57" s="505"/>
      <c r="AS57" s="505"/>
      <c r="AT57" s="505"/>
      <c r="AU57" s="505"/>
      <c r="AV57" s="505"/>
      <c r="AW57" s="505"/>
      <c r="AX57" s="505"/>
      <c r="AY57" s="505"/>
      <c r="AZ57" s="505" t="s">
        <v>19</v>
      </c>
      <c r="BA57" s="505"/>
      <c r="BB57" s="505"/>
      <c r="BC57" s="505"/>
      <c r="BD57" s="505"/>
      <c r="BE57" s="505"/>
      <c r="BF57" s="505"/>
      <c r="BG57" s="505"/>
      <c r="BH57" s="505"/>
      <c r="BI57" s="505"/>
    </row>
    <row r="58" spans="2:63" ht="15.75" customHeight="1">
      <c r="B58" s="490" t="s">
        <v>62</v>
      </c>
      <c r="C58" s="490"/>
      <c r="D58" s="490"/>
      <c r="E58" s="490"/>
      <c r="F58" s="497" t="s">
        <v>22</v>
      </c>
      <c r="G58" s="497"/>
      <c r="H58" s="497"/>
      <c r="I58" s="497"/>
      <c r="J58" s="497"/>
      <c r="K58" s="497"/>
      <c r="L58" s="497" t="s">
        <v>23</v>
      </c>
      <c r="M58" s="497"/>
      <c r="N58" s="497"/>
      <c r="O58" s="497"/>
      <c r="P58" s="497"/>
      <c r="Q58" s="497" t="s">
        <v>25</v>
      </c>
      <c r="R58" s="497"/>
      <c r="S58" s="497"/>
      <c r="T58" s="497"/>
      <c r="U58" s="497"/>
      <c r="V58" s="497"/>
      <c r="W58" s="497" t="s">
        <v>62</v>
      </c>
      <c r="X58" s="497"/>
      <c r="Y58" s="497"/>
      <c r="Z58" s="497"/>
      <c r="AA58" s="497"/>
      <c r="AB58" s="497"/>
      <c r="AC58" s="497"/>
      <c r="AD58" s="497" t="s">
        <v>28</v>
      </c>
      <c r="AE58" s="497"/>
      <c r="AF58" s="497"/>
      <c r="AG58" s="497"/>
      <c r="AH58" s="497"/>
      <c r="AI58" s="497" t="s">
        <v>63</v>
      </c>
      <c r="AJ58" s="497"/>
      <c r="AK58" s="497"/>
      <c r="AL58" s="497"/>
      <c r="AM58" s="497" t="s">
        <v>64</v>
      </c>
      <c r="AN58" s="497"/>
      <c r="AO58" s="497"/>
      <c r="AP58" s="497"/>
      <c r="AQ58" s="497"/>
      <c r="AR58" s="497"/>
      <c r="AS58" s="497" t="s">
        <v>25</v>
      </c>
      <c r="AT58" s="497"/>
      <c r="AU58" s="497"/>
      <c r="AV58" s="497"/>
      <c r="AW58" s="497"/>
      <c r="AX58" s="497"/>
      <c r="AY58" s="497"/>
      <c r="AZ58" s="497" t="s">
        <v>62</v>
      </c>
      <c r="BA58" s="497"/>
      <c r="BB58" s="497"/>
      <c r="BC58" s="497"/>
      <c r="BD58" s="497"/>
      <c r="BE58" s="497"/>
      <c r="BF58" s="497"/>
      <c r="BG58" s="497"/>
      <c r="BH58" s="497" t="s">
        <v>28</v>
      </c>
      <c r="BI58" s="497"/>
    </row>
    <row r="59" spans="2:63" ht="22.5" customHeight="1">
      <c r="B59" s="488">
        <v>45282</v>
      </c>
      <c r="C59" s="488"/>
      <c r="D59" s="488"/>
      <c r="E59" s="488"/>
      <c r="F59" s="484">
        <v>83015.828240871429</v>
      </c>
      <c r="G59" s="484"/>
      <c r="H59" s="484"/>
      <c r="I59" s="484"/>
      <c r="J59" s="484"/>
      <c r="K59" s="484"/>
      <c r="L59" s="484">
        <v>78112.231001853943</v>
      </c>
      <c r="M59" s="484"/>
      <c r="N59" s="484"/>
      <c r="O59" s="484"/>
      <c r="P59" s="484"/>
      <c r="Q59" s="484">
        <v>1931.0779962986708</v>
      </c>
      <c r="R59" s="484"/>
      <c r="S59" s="484"/>
      <c r="T59" s="484"/>
      <c r="U59" s="484"/>
      <c r="V59" s="484"/>
      <c r="W59" s="483">
        <v>45282</v>
      </c>
      <c r="X59" s="483"/>
      <c r="Y59" s="483"/>
      <c r="Z59" s="483"/>
      <c r="AA59" s="483"/>
      <c r="AB59" s="483"/>
      <c r="AC59" s="483"/>
      <c r="AD59" s="484">
        <v>31232.750921368599</v>
      </c>
      <c r="AE59" s="484"/>
      <c r="AF59" s="484"/>
      <c r="AG59" s="484"/>
      <c r="AH59" s="484"/>
      <c r="AI59" s="484">
        <v>26799.911796450615</v>
      </c>
      <c r="AJ59" s="484"/>
      <c r="AK59" s="484"/>
      <c r="AL59" s="484"/>
      <c r="AM59" s="484">
        <v>4432.839124917984</v>
      </c>
      <c r="AN59" s="484"/>
      <c r="AO59" s="484"/>
      <c r="AP59" s="484"/>
      <c r="AQ59" s="484"/>
      <c r="AR59" s="484"/>
      <c r="AS59" s="498" t="s">
        <v>65</v>
      </c>
      <c r="AT59" s="498"/>
      <c r="AU59" s="498"/>
      <c r="AV59" s="498"/>
      <c r="AW59" s="498"/>
      <c r="AX59" s="498"/>
      <c r="AY59" s="498"/>
      <c r="AZ59" s="483">
        <v>45282</v>
      </c>
      <c r="BA59" s="483"/>
      <c r="BB59" s="483"/>
      <c r="BC59" s="483"/>
      <c r="BD59" s="483"/>
      <c r="BE59" s="483"/>
      <c r="BF59" s="483"/>
      <c r="BG59" s="483"/>
      <c r="BH59" s="484">
        <v>14905.65019595623</v>
      </c>
      <c r="BI59" s="484"/>
    </row>
    <row r="60" spans="2:63" ht="23.25" customHeight="1">
      <c r="B60" s="488">
        <v>45252</v>
      </c>
      <c r="C60" s="488"/>
      <c r="D60" s="488"/>
      <c r="E60" s="488"/>
      <c r="F60" s="484">
        <v>79509.563006401062</v>
      </c>
      <c r="G60" s="484"/>
      <c r="H60" s="484"/>
      <c r="I60" s="484"/>
      <c r="J60" s="484"/>
      <c r="K60" s="484"/>
      <c r="L60" s="484">
        <v>75218.537435054779</v>
      </c>
      <c r="M60" s="484"/>
      <c r="N60" s="484"/>
      <c r="O60" s="484"/>
      <c r="P60" s="484"/>
      <c r="Q60" s="484">
        <v>1791.6354231387377</v>
      </c>
      <c r="R60" s="484"/>
      <c r="S60" s="484"/>
      <c r="T60" s="484"/>
      <c r="U60" s="484"/>
      <c r="V60" s="484"/>
      <c r="W60" s="483">
        <v>45252</v>
      </c>
      <c r="X60" s="483"/>
      <c r="Y60" s="483"/>
      <c r="Z60" s="483"/>
      <c r="AA60" s="483"/>
      <c r="AB60" s="483"/>
      <c r="AC60" s="483"/>
      <c r="AD60" s="484">
        <v>30442.204843401909</v>
      </c>
      <c r="AE60" s="484"/>
      <c r="AF60" s="484"/>
      <c r="AG60" s="484"/>
      <c r="AH60" s="484"/>
      <c r="AI60" s="484">
        <v>26211.080249726772</v>
      </c>
      <c r="AJ60" s="484"/>
      <c r="AK60" s="484"/>
      <c r="AL60" s="484"/>
      <c r="AM60" s="484">
        <v>4231.1245936751366</v>
      </c>
      <c r="AN60" s="484"/>
      <c r="AO60" s="484"/>
      <c r="AP60" s="484"/>
      <c r="AQ60" s="484"/>
      <c r="AR60" s="484"/>
      <c r="AS60" s="485" t="s">
        <v>65</v>
      </c>
      <c r="AT60" s="485"/>
      <c r="AU60" s="485"/>
      <c r="AV60" s="485"/>
      <c r="AW60" s="485"/>
      <c r="AX60" s="485"/>
      <c r="AY60" s="485"/>
      <c r="AZ60" s="483">
        <v>45252</v>
      </c>
      <c r="BA60" s="483"/>
      <c r="BB60" s="483"/>
      <c r="BC60" s="483"/>
      <c r="BD60" s="483"/>
      <c r="BE60" s="483"/>
      <c r="BF60" s="483"/>
      <c r="BG60" s="483"/>
      <c r="BH60" s="484">
        <v>14470.604305386543</v>
      </c>
      <c r="BI60" s="484"/>
    </row>
    <row r="61" spans="2:63" ht="15.75" customHeight="1">
      <c r="B61" s="490" t="s">
        <v>66</v>
      </c>
      <c r="C61" s="490"/>
      <c r="D61" s="490"/>
      <c r="E61" s="490"/>
      <c r="F61" s="484">
        <v>3506.2652344703674</v>
      </c>
      <c r="G61" s="484"/>
      <c r="H61" s="484"/>
      <c r="I61" s="484"/>
      <c r="J61" s="484"/>
      <c r="K61" s="484"/>
      <c r="L61" s="484">
        <v>2893.6935667991638</v>
      </c>
      <c r="M61" s="484"/>
      <c r="N61" s="484"/>
      <c r="O61" s="484"/>
      <c r="P61" s="484"/>
      <c r="Q61" s="484">
        <v>139.44257315993309</v>
      </c>
      <c r="R61" s="484"/>
      <c r="S61" s="484"/>
      <c r="T61" s="484"/>
      <c r="U61" s="484"/>
      <c r="V61" s="484"/>
      <c r="W61" s="489">
        <v>720</v>
      </c>
      <c r="X61" s="489"/>
      <c r="Y61" s="489"/>
      <c r="Z61" s="489"/>
      <c r="AA61" s="489"/>
      <c r="AB61" s="489"/>
      <c r="AC61" s="489"/>
      <c r="AD61" s="485" t="s">
        <v>65</v>
      </c>
      <c r="AE61" s="485"/>
      <c r="AF61" s="485"/>
      <c r="AG61" s="485"/>
      <c r="AH61" s="485"/>
      <c r="AI61" s="485"/>
      <c r="AJ61" s="485"/>
      <c r="AK61" s="485"/>
      <c r="AL61" s="485"/>
      <c r="AM61" s="484">
        <v>201.71453124284744</v>
      </c>
      <c r="AN61" s="484"/>
      <c r="AO61" s="484"/>
      <c r="AP61" s="484"/>
      <c r="AQ61" s="484"/>
      <c r="AR61" s="484"/>
      <c r="AS61" s="484">
        <v>11.721631410521866</v>
      </c>
      <c r="AT61" s="484"/>
      <c r="AU61" s="484"/>
      <c r="AV61" s="484"/>
      <c r="AW61" s="484"/>
      <c r="AX61" s="484"/>
      <c r="AY61" s="484"/>
      <c r="AZ61" s="486">
        <v>720</v>
      </c>
      <c r="BA61" s="486"/>
      <c r="BB61" s="486"/>
      <c r="BC61" s="486"/>
      <c r="BD61" s="486"/>
      <c r="BE61" s="486"/>
      <c r="BF61" s="486"/>
      <c r="BG61" s="486"/>
      <c r="BH61" s="484">
        <v>435.04589056968689</v>
      </c>
      <c r="BI61" s="484"/>
    </row>
    <row r="62" spans="2:63" ht="4.5" customHeight="1"/>
    <row r="63" spans="2:63" ht="39" customHeight="1">
      <c r="C63" s="529" t="s">
        <v>562</v>
      </c>
      <c r="D63" s="487"/>
      <c r="E63" s="487"/>
      <c r="F63" s="487"/>
      <c r="G63" s="487"/>
      <c r="H63" s="487"/>
      <c r="I63" s="487"/>
      <c r="J63" s="487"/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</row>
    <row r="64" spans="2:63" ht="4.5" customHeight="1"/>
    <row r="65" spans="2:52" ht="16.5" customHeight="1">
      <c r="C65" s="492" t="s">
        <v>68</v>
      </c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492"/>
      <c r="P65" s="492"/>
      <c r="Q65" s="492"/>
      <c r="U65" s="495"/>
      <c r="V65" s="495"/>
      <c r="W65" s="495"/>
      <c r="X65" s="495"/>
      <c r="Y65" s="495"/>
      <c r="Z65" s="495"/>
    </row>
    <row r="66" spans="2:52" ht="17.25" customHeight="1">
      <c r="C66" s="492" t="s">
        <v>69</v>
      </c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U66" s="527">
        <v>91.662000000000006</v>
      </c>
      <c r="V66" s="527"/>
      <c r="W66" s="527"/>
      <c r="X66" s="527"/>
      <c r="Y66" s="527"/>
      <c r="Z66" s="527"/>
    </row>
    <row r="67" spans="2:52" ht="15" customHeight="1">
      <c r="C67" s="492" t="s">
        <v>70</v>
      </c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492"/>
      <c r="P67" s="492"/>
      <c r="Q67" s="492"/>
      <c r="U67" s="496">
        <v>11.721631410521866</v>
      </c>
      <c r="V67" s="496"/>
      <c r="W67" s="496"/>
      <c r="X67" s="496"/>
      <c r="Y67" s="496"/>
      <c r="Z67" s="496"/>
    </row>
    <row r="68" spans="2:52" ht="5.25" customHeight="1"/>
    <row r="69" spans="2:52" ht="1.5" customHeight="1">
      <c r="C69" s="492" t="s">
        <v>71</v>
      </c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492"/>
      <c r="P69" s="492"/>
      <c r="Q69" s="492"/>
    </row>
    <row r="70" spans="2:52" ht="15.75" customHeight="1"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492"/>
      <c r="P70" s="492"/>
      <c r="Q70" s="492"/>
      <c r="U70" s="496">
        <v>126.65346845007409</v>
      </c>
      <c r="V70" s="496"/>
      <c r="W70" s="496"/>
      <c r="X70" s="496"/>
      <c r="Y70" s="496"/>
      <c r="Z70" s="496"/>
    </row>
    <row r="71" spans="2:52" ht="12" customHeight="1">
      <c r="C71" s="492" t="s">
        <v>72</v>
      </c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U71" s="491">
        <v>201.71453124284744</v>
      </c>
      <c r="V71" s="491"/>
      <c r="W71" s="491"/>
      <c r="X71" s="491"/>
      <c r="Y71" s="491"/>
    </row>
    <row r="72" spans="2:52" ht="3.75" customHeight="1"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</row>
    <row r="73" spans="2:52" ht="16.5" customHeight="1">
      <c r="C73" s="492" t="s">
        <v>73</v>
      </c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U73" s="491">
        <v>435.04589056968689</v>
      </c>
      <c r="V73" s="491"/>
      <c r="W73" s="491"/>
      <c r="X73" s="491"/>
      <c r="Y73" s="491"/>
    </row>
    <row r="74" spans="2:52" ht="15.75" customHeight="1">
      <c r="C74" s="492" t="s">
        <v>74</v>
      </c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492"/>
      <c r="P74" s="492"/>
      <c r="Q74" s="492"/>
      <c r="U74" s="492" t="s">
        <v>75</v>
      </c>
      <c r="V74" s="492"/>
      <c r="W74" s="492"/>
      <c r="X74" s="492"/>
    </row>
    <row r="75" spans="2:52" ht="16.5" customHeight="1">
      <c r="B75" s="492" t="s">
        <v>76</v>
      </c>
      <c r="C75" s="492"/>
      <c r="D75" s="492"/>
      <c r="E75" s="492"/>
      <c r="F75" s="492"/>
      <c r="G75" s="492"/>
      <c r="H75" s="492"/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W75" s="494">
        <v>1.0674732993371485</v>
      </c>
      <c r="AX75" s="494"/>
      <c r="AY75" s="494"/>
      <c r="AZ75" s="494"/>
    </row>
    <row r="76" spans="2:52" ht="12" customHeight="1">
      <c r="B76" s="493" t="s">
        <v>77</v>
      </c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U76" s="493" t="s">
        <v>78</v>
      </c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3"/>
      <c r="AG76" s="493"/>
      <c r="AH76" s="493"/>
      <c r="AI76" s="493"/>
      <c r="AJ76" s="493"/>
      <c r="AK76" s="493"/>
      <c r="AL76" s="493"/>
      <c r="AM76" s="493"/>
      <c r="AN76" s="493"/>
    </row>
    <row r="77" spans="2:52" ht="15" customHeight="1"/>
    <row r="78" spans="2:52" ht="12" customHeight="1">
      <c r="B78" s="493" t="s">
        <v>79</v>
      </c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3"/>
      <c r="N78" s="493"/>
      <c r="O78" s="493"/>
      <c r="U78" s="493" t="s">
        <v>80</v>
      </c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3"/>
      <c r="AG78" s="493"/>
      <c r="AH78" s="493"/>
      <c r="AI78" s="493"/>
      <c r="AJ78" s="493"/>
      <c r="AK78" s="493"/>
      <c r="AL78" s="493"/>
      <c r="AM78" s="493"/>
    </row>
  </sheetData>
  <sheetProtection formatCells="0" formatColumns="0" formatRows="0" insertColumns="0" insertRows="0" insertHyperlinks="0" deleteColumns="0" deleteRows="0" sort="0" autoFilter="0" pivotTables="0"/>
  <mergeCells count="511">
    <mergeCell ref="B21:D21"/>
    <mergeCell ref="B22:D22"/>
    <mergeCell ref="B24:D24"/>
    <mergeCell ref="B25:D25"/>
    <mergeCell ref="B26:D26"/>
    <mergeCell ref="B27:D27"/>
    <mergeCell ref="B28:D28"/>
    <mergeCell ref="B29:D29"/>
    <mergeCell ref="B30:D30"/>
    <mergeCell ref="B37:D37"/>
    <mergeCell ref="E37:H37"/>
    <mergeCell ref="B23:D23"/>
    <mergeCell ref="B31:D31"/>
    <mergeCell ref="E24:H24"/>
    <mergeCell ref="E23:H23"/>
    <mergeCell ref="E22:H22"/>
    <mergeCell ref="E25:H25"/>
    <mergeCell ref="E30:H30"/>
    <mergeCell ref="E29:H29"/>
    <mergeCell ref="E26:H26"/>
    <mergeCell ref="E28:H28"/>
    <mergeCell ref="E27:H27"/>
    <mergeCell ref="E31:H31"/>
    <mergeCell ref="B32:D32"/>
    <mergeCell ref="E32:H32"/>
    <mergeCell ref="E33:H33"/>
    <mergeCell ref="B33:D33"/>
    <mergeCell ref="E34:H34"/>
    <mergeCell ref="B34:D34"/>
    <mergeCell ref="B35:D35"/>
    <mergeCell ref="E35:H35"/>
    <mergeCell ref="B36:D36"/>
    <mergeCell ref="E36:H36"/>
    <mergeCell ref="B6:G7"/>
    <mergeCell ref="B9:G9"/>
    <mergeCell ref="B11:I12"/>
    <mergeCell ref="B16:P17"/>
    <mergeCell ref="B20:D20"/>
    <mergeCell ref="G1:AU1"/>
    <mergeCell ref="T3:AA4"/>
    <mergeCell ref="AD3:AD4"/>
    <mergeCell ref="M3:P4"/>
    <mergeCell ref="AF3:AO4"/>
    <mergeCell ref="H6:BC7"/>
    <mergeCell ref="H9:BB9"/>
    <mergeCell ref="X12:AI13"/>
    <mergeCell ref="K24:M24"/>
    <mergeCell ref="I24:J24"/>
    <mergeCell ref="AC24:AF24"/>
    <mergeCell ref="V24:AB24"/>
    <mergeCell ref="AJ12:AS13"/>
    <mergeCell ref="O12:W13"/>
    <mergeCell ref="J12:N12"/>
    <mergeCell ref="J15:BI15"/>
    <mergeCell ref="Q17:BA18"/>
    <mergeCell ref="Q19:BA19"/>
    <mergeCell ref="E20:BJ20"/>
    <mergeCell ref="S23:U23"/>
    <mergeCell ref="S22:U22"/>
    <mergeCell ref="AG23:AK23"/>
    <mergeCell ref="AH21:AX21"/>
    <mergeCell ref="E21:AG21"/>
    <mergeCell ref="AC22:AG22"/>
    <mergeCell ref="I22:J22"/>
    <mergeCell ref="K22:M22"/>
    <mergeCell ref="V22:AB22"/>
    <mergeCell ref="V23:AB23"/>
    <mergeCell ref="AC23:AF23"/>
    <mergeCell ref="K23:M23"/>
    <mergeCell ref="I23:J23"/>
    <mergeCell ref="E38:H38"/>
    <mergeCell ref="B38:D38"/>
    <mergeCell ref="E39:H39"/>
    <mergeCell ref="B39:D39"/>
    <mergeCell ref="E40:H40"/>
    <mergeCell ref="B40:D40"/>
    <mergeCell ref="B41:D41"/>
    <mergeCell ref="E41:H41"/>
    <mergeCell ref="B42:D42"/>
    <mergeCell ref="E42:H42"/>
    <mergeCell ref="E43:H43"/>
    <mergeCell ref="B43:D43"/>
    <mergeCell ref="E44:H44"/>
    <mergeCell ref="B44:D44"/>
    <mergeCell ref="E45:H45"/>
    <mergeCell ref="B45:D45"/>
    <mergeCell ref="E46:H46"/>
    <mergeCell ref="B46:D46"/>
    <mergeCell ref="B47:D47"/>
    <mergeCell ref="E47:H47"/>
    <mergeCell ref="B48:D48"/>
    <mergeCell ref="E48:H48"/>
    <mergeCell ref="B49:D49"/>
    <mergeCell ref="E49:H49"/>
    <mergeCell ref="B50:D50"/>
    <mergeCell ref="E50:H50"/>
    <mergeCell ref="B51:D51"/>
    <mergeCell ref="E51:H51"/>
    <mergeCell ref="E52:H52"/>
    <mergeCell ref="B52:D52"/>
    <mergeCell ref="I25:J25"/>
    <mergeCell ref="K25:M25"/>
    <mergeCell ref="V25:AB25"/>
    <mergeCell ref="AC25:AF25"/>
    <mergeCell ref="V26:AB26"/>
    <mergeCell ref="I26:J26"/>
    <mergeCell ref="K26:M26"/>
    <mergeCell ref="AC26:AF26"/>
    <mergeCell ref="K27:M27"/>
    <mergeCell ref="AC27:AF27"/>
    <mergeCell ref="V27:AB27"/>
    <mergeCell ref="I27:J27"/>
    <mergeCell ref="S25:U25"/>
    <mergeCell ref="S27:U27"/>
    <mergeCell ref="AC28:AF28"/>
    <mergeCell ref="K28:M28"/>
    <mergeCell ref="V28:AB28"/>
    <mergeCell ref="I28:J28"/>
    <mergeCell ref="V29:AB29"/>
    <mergeCell ref="I29:J29"/>
    <mergeCell ref="K29:M29"/>
    <mergeCell ref="AC29:AF29"/>
    <mergeCell ref="V30:AB30"/>
    <mergeCell ref="I30:J30"/>
    <mergeCell ref="AC30:AF30"/>
    <mergeCell ref="K30:M30"/>
    <mergeCell ref="AC31:AF31"/>
    <mergeCell ref="K31:M31"/>
    <mergeCell ref="V31:AB31"/>
    <mergeCell ref="I31:J31"/>
    <mergeCell ref="V32:AB32"/>
    <mergeCell ref="AC32:AF32"/>
    <mergeCell ref="N22:R22"/>
    <mergeCell ref="N26:R26"/>
    <mergeCell ref="S28:U28"/>
    <mergeCell ref="S29:U29"/>
    <mergeCell ref="N29:R29"/>
    <mergeCell ref="S30:U30"/>
    <mergeCell ref="N30:R30"/>
    <mergeCell ref="S31:U31"/>
    <mergeCell ref="N31:R31"/>
    <mergeCell ref="S32:U32"/>
    <mergeCell ref="N32:R32"/>
    <mergeCell ref="N28:R28"/>
    <mergeCell ref="N23:R23"/>
    <mergeCell ref="N25:R25"/>
    <mergeCell ref="N24:R24"/>
    <mergeCell ref="N27:R27"/>
    <mergeCell ref="S26:U26"/>
    <mergeCell ref="S24:U24"/>
    <mergeCell ref="I52:J52"/>
    <mergeCell ref="I47:J47"/>
    <mergeCell ref="I51:J51"/>
    <mergeCell ref="I46:J46"/>
    <mergeCell ref="I50:J50"/>
    <mergeCell ref="I45:J45"/>
    <mergeCell ref="I44:J44"/>
    <mergeCell ref="S33:U33"/>
    <mergeCell ref="N33:R33"/>
    <mergeCell ref="S34:U34"/>
    <mergeCell ref="N34:R34"/>
    <mergeCell ref="S35:U35"/>
    <mergeCell ref="N35:R35"/>
    <mergeCell ref="N36:R36"/>
    <mergeCell ref="S36:U36"/>
    <mergeCell ref="S37:U37"/>
    <mergeCell ref="N37:R37"/>
    <mergeCell ref="K49:M49"/>
    <mergeCell ref="K48:M48"/>
    <mergeCell ref="K47:M47"/>
    <mergeCell ref="K45:M45"/>
    <mergeCell ref="K44:M44"/>
    <mergeCell ref="K43:M43"/>
    <mergeCell ref="K42:M42"/>
    <mergeCell ref="K50:M50"/>
    <mergeCell ref="I42:J42"/>
    <mergeCell ref="I49:J49"/>
    <mergeCell ref="I48:J48"/>
    <mergeCell ref="I43:J43"/>
    <mergeCell ref="AH22:AK22"/>
    <mergeCell ref="K52:M52"/>
    <mergeCell ref="I40:J40"/>
    <mergeCell ref="I39:J39"/>
    <mergeCell ref="I38:J38"/>
    <mergeCell ref="I41:J41"/>
    <mergeCell ref="I32:J32"/>
    <mergeCell ref="I33:J33"/>
    <mergeCell ref="I34:J34"/>
    <mergeCell ref="I36:J36"/>
    <mergeCell ref="I37:J37"/>
    <mergeCell ref="I35:J35"/>
    <mergeCell ref="K37:M37"/>
    <mergeCell ref="K41:M41"/>
    <mergeCell ref="K40:M40"/>
    <mergeCell ref="K33:M33"/>
    <mergeCell ref="K35:M35"/>
    <mergeCell ref="K34:M34"/>
    <mergeCell ref="K39:M39"/>
    <mergeCell ref="K36:M36"/>
    <mergeCell ref="K38:M38"/>
    <mergeCell ref="K32:M32"/>
    <mergeCell ref="K51:M51"/>
    <mergeCell ref="K46:M46"/>
    <mergeCell ref="AQ31:AW31"/>
    <mergeCell ref="AG26:AK26"/>
    <mergeCell ref="AG25:AK25"/>
    <mergeCell ref="AG31:AK31"/>
    <mergeCell ref="AG32:AK32"/>
    <mergeCell ref="AL32:AP32"/>
    <mergeCell ref="AQ32:AW32"/>
    <mergeCell ref="N41:R41"/>
    <mergeCell ref="S41:U41"/>
    <mergeCell ref="S42:U42"/>
    <mergeCell ref="N42:R42"/>
    <mergeCell ref="N43:R43"/>
    <mergeCell ref="S43:U43"/>
    <mergeCell ref="N44:R44"/>
    <mergeCell ref="S44:U44"/>
    <mergeCell ref="N45:R45"/>
    <mergeCell ref="S45:U45"/>
    <mergeCell ref="S46:U46"/>
    <mergeCell ref="N46:R46"/>
    <mergeCell ref="AL31:AP31"/>
    <mergeCell ref="AL30:AP30"/>
    <mergeCell ref="AL24:AP24"/>
    <mergeCell ref="AL23:AP23"/>
    <mergeCell ref="AL25:AP25"/>
    <mergeCell ref="AX31:BD31"/>
    <mergeCell ref="AG24:AK24"/>
    <mergeCell ref="AG30:AK30"/>
    <mergeCell ref="AG27:AK27"/>
    <mergeCell ref="AG29:AK29"/>
    <mergeCell ref="AG28:AK28"/>
    <mergeCell ref="AL27:AP27"/>
    <mergeCell ref="AL29:AP29"/>
    <mergeCell ref="AQ28:AW28"/>
    <mergeCell ref="AQ23:AW23"/>
    <mergeCell ref="AQ29:AW29"/>
    <mergeCell ref="AQ30:AW30"/>
    <mergeCell ref="AQ26:AW26"/>
    <mergeCell ref="AQ27:AW27"/>
    <mergeCell ref="AQ25:AW25"/>
    <mergeCell ref="AQ24:AW24"/>
    <mergeCell ref="N48:R48"/>
    <mergeCell ref="S48:U48"/>
    <mergeCell ref="S49:U49"/>
    <mergeCell ref="N49:R49"/>
    <mergeCell ref="N50:R50"/>
    <mergeCell ref="S50:U50"/>
    <mergeCell ref="S51:U51"/>
    <mergeCell ref="N51:R51"/>
    <mergeCell ref="AR22:AX22"/>
    <mergeCell ref="S38:U38"/>
    <mergeCell ref="N38:R38"/>
    <mergeCell ref="S39:U39"/>
    <mergeCell ref="N39:R39"/>
    <mergeCell ref="N40:R40"/>
    <mergeCell ref="S40:U40"/>
    <mergeCell ref="AG39:AK39"/>
    <mergeCell ref="V40:AB40"/>
    <mergeCell ref="AC40:AF40"/>
    <mergeCell ref="AG40:AK40"/>
    <mergeCell ref="AX36:BD36"/>
    <mergeCell ref="AX37:BD37"/>
    <mergeCell ref="AL28:AP28"/>
    <mergeCell ref="AL22:AQ22"/>
    <mergeCell ref="AL26:AP26"/>
    <mergeCell ref="S52:U52"/>
    <mergeCell ref="N52:R52"/>
    <mergeCell ref="AG33:AK33"/>
    <mergeCell ref="AC33:AF33"/>
    <mergeCell ref="V33:AB33"/>
    <mergeCell ref="V34:AB34"/>
    <mergeCell ref="AG34:AK34"/>
    <mergeCell ref="AC34:AF34"/>
    <mergeCell ref="AG35:AK35"/>
    <mergeCell ref="V35:AB35"/>
    <mergeCell ref="AC35:AF35"/>
    <mergeCell ref="AC36:AF36"/>
    <mergeCell ref="AG36:AK36"/>
    <mergeCell ref="V36:AB36"/>
    <mergeCell ref="V37:AB37"/>
    <mergeCell ref="AG37:AK37"/>
    <mergeCell ref="AC37:AF37"/>
    <mergeCell ref="V38:AB38"/>
    <mergeCell ref="AG38:AK38"/>
    <mergeCell ref="AC38:AF38"/>
    <mergeCell ref="AC39:AF39"/>
    <mergeCell ref="V39:AB39"/>
    <mergeCell ref="N47:R47"/>
    <mergeCell ref="S47:U47"/>
    <mergeCell ref="BE26:BI26"/>
    <mergeCell ref="AX26:BD26"/>
    <mergeCell ref="AX27:BD27"/>
    <mergeCell ref="BE27:BI27"/>
    <mergeCell ref="AX28:BD28"/>
    <mergeCell ref="BE28:BI28"/>
    <mergeCell ref="BE29:BI29"/>
    <mergeCell ref="AX29:BD29"/>
    <mergeCell ref="AX30:BD30"/>
    <mergeCell ref="BE30:BI30"/>
    <mergeCell ref="AY21:BJ21"/>
    <mergeCell ref="AY22:BE22"/>
    <mergeCell ref="BF22:BJ22"/>
    <mergeCell ref="AX23:BD23"/>
    <mergeCell ref="BE23:BI23"/>
    <mergeCell ref="AX24:BD24"/>
    <mergeCell ref="BE24:BI24"/>
    <mergeCell ref="AX25:BD25"/>
    <mergeCell ref="BE25:BI25"/>
    <mergeCell ref="BE31:BI31"/>
    <mergeCell ref="AW11:BI12"/>
    <mergeCell ref="AG43:AK43"/>
    <mergeCell ref="AC43:AF43"/>
    <mergeCell ref="V43:AB43"/>
    <mergeCell ref="AC44:AF44"/>
    <mergeCell ref="AG44:AK44"/>
    <mergeCell ref="V44:AB44"/>
    <mergeCell ref="AQ36:AW36"/>
    <mergeCell ref="AQ42:AW42"/>
    <mergeCell ref="AQ40:AW40"/>
    <mergeCell ref="AQ34:AW34"/>
    <mergeCell ref="AQ33:AW33"/>
    <mergeCell ref="BE32:BI32"/>
    <mergeCell ref="AX32:BD32"/>
    <mergeCell ref="AX33:BD33"/>
    <mergeCell ref="BE33:BI33"/>
    <mergeCell ref="BE34:BI34"/>
    <mergeCell ref="AX34:BD34"/>
    <mergeCell ref="AX35:BD35"/>
    <mergeCell ref="BE35:BI35"/>
    <mergeCell ref="BE36:BI36"/>
    <mergeCell ref="AL33:AP33"/>
    <mergeCell ref="AL36:AP36"/>
    <mergeCell ref="AL46:AP46"/>
    <mergeCell ref="AL34:AP34"/>
    <mergeCell ref="AL35:AP35"/>
    <mergeCell ref="V48:AB48"/>
    <mergeCell ref="AC48:AF48"/>
    <mergeCell ref="AG48:AK48"/>
    <mergeCell ref="AC49:AF49"/>
    <mergeCell ref="AG49:AK49"/>
    <mergeCell ref="V49:AB49"/>
    <mergeCell ref="AC45:AF45"/>
    <mergeCell ref="V45:AB45"/>
    <mergeCell ref="AG45:AK45"/>
    <mergeCell ref="AC46:AF46"/>
    <mergeCell ref="V46:AB46"/>
    <mergeCell ref="AG46:AK46"/>
    <mergeCell ref="AC47:AF47"/>
    <mergeCell ref="AG47:AK47"/>
    <mergeCell ref="V47:AB47"/>
    <mergeCell ref="AC41:AF41"/>
    <mergeCell ref="V41:AB41"/>
    <mergeCell ref="AG41:AK41"/>
    <mergeCell ref="AC42:AF42"/>
    <mergeCell ref="V42:AB42"/>
    <mergeCell ref="AG42:AK42"/>
    <mergeCell ref="AL45:AP45"/>
    <mergeCell ref="AL44:AP44"/>
    <mergeCell ref="AL43:AP43"/>
    <mergeCell ref="AL42:AP42"/>
    <mergeCell ref="AL41:AP41"/>
    <mergeCell ref="AL40:AP40"/>
    <mergeCell ref="AL39:AP39"/>
    <mergeCell ref="AL38:AP38"/>
    <mergeCell ref="AL37:AP37"/>
    <mergeCell ref="AQ46:AW46"/>
    <mergeCell ref="AQ39:AW39"/>
    <mergeCell ref="AQ38:AW38"/>
    <mergeCell ref="AQ41:AW41"/>
    <mergeCell ref="AQ37:AW37"/>
    <mergeCell ref="AQ43:AW43"/>
    <mergeCell ref="AQ44:AW44"/>
    <mergeCell ref="AQ35:AW35"/>
    <mergeCell ref="AQ45:AW45"/>
    <mergeCell ref="BE37:BI37"/>
    <mergeCell ref="BE38:BI38"/>
    <mergeCell ref="AX38:BD38"/>
    <mergeCell ref="BE39:BI39"/>
    <mergeCell ref="AX39:BD39"/>
    <mergeCell ref="AX40:BD40"/>
    <mergeCell ref="BE40:BI40"/>
    <mergeCell ref="AX41:BD41"/>
    <mergeCell ref="BE41:BI41"/>
    <mergeCell ref="BE42:BI42"/>
    <mergeCell ref="AX42:BD42"/>
    <mergeCell ref="AX43:BD43"/>
    <mergeCell ref="BE43:BI43"/>
    <mergeCell ref="AX44:BD44"/>
    <mergeCell ref="BE44:BI44"/>
    <mergeCell ref="AX45:BD45"/>
    <mergeCell ref="BE45:BI45"/>
    <mergeCell ref="BE46:BI46"/>
    <mergeCell ref="AX46:BD46"/>
    <mergeCell ref="AQ47:AW47"/>
    <mergeCell ref="AX47:BD47"/>
    <mergeCell ref="BE47:BI47"/>
    <mergeCell ref="AL47:AP47"/>
    <mergeCell ref="AQ48:AW48"/>
    <mergeCell ref="AX48:BD48"/>
    <mergeCell ref="BE48:BI48"/>
    <mergeCell ref="AL48:AP48"/>
    <mergeCell ref="AQ49:AW49"/>
    <mergeCell ref="AX49:BD49"/>
    <mergeCell ref="BE49:BI49"/>
    <mergeCell ref="AL49:AP49"/>
    <mergeCell ref="K53:M53"/>
    <mergeCell ref="I53:J53"/>
    <mergeCell ref="E53:H53"/>
    <mergeCell ref="AX50:BD50"/>
    <mergeCell ref="AL50:AP50"/>
    <mergeCell ref="BE50:BI50"/>
    <mergeCell ref="AQ50:AW50"/>
    <mergeCell ref="AQ51:AW51"/>
    <mergeCell ref="AX51:BD51"/>
    <mergeCell ref="AL51:AP51"/>
    <mergeCell ref="BE51:BI51"/>
    <mergeCell ref="AQ52:AW52"/>
    <mergeCell ref="BE52:BI52"/>
    <mergeCell ref="AX52:BD52"/>
    <mergeCell ref="AL52:AP52"/>
    <mergeCell ref="AC51:AF51"/>
    <mergeCell ref="V51:AB51"/>
    <mergeCell ref="AG51:AK51"/>
    <mergeCell ref="V52:AB52"/>
    <mergeCell ref="AG52:AK52"/>
    <mergeCell ref="AC52:AF52"/>
    <mergeCell ref="AC50:AF50"/>
    <mergeCell ref="AG50:AK50"/>
    <mergeCell ref="V50:AB50"/>
    <mergeCell ref="BE53:BI53"/>
    <mergeCell ref="B58:E58"/>
    <mergeCell ref="W58:AC58"/>
    <mergeCell ref="L58:P58"/>
    <mergeCell ref="Q58:V58"/>
    <mergeCell ref="AI58:AL58"/>
    <mergeCell ref="AD58:AH58"/>
    <mergeCell ref="F58:K58"/>
    <mergeCell ref="AM58:AR58"/>
    <mergeCell ref="AS58:AY58"/>
    <mergeCell ref="AC53:AF53"/>
    <mergeCell ref="AG53:AJ53"/>
    <mergeCell ref="AK53:AP53"/>
    <mergeCell ref="B55:AF55"/>
    <mergeCell ref="B56:BI56"/>
    <mergeCell ref="B57:V57"/>
    <mergeCell ref="W57:AY57"/>
    <mergeCell ref="AZ57:BI57"/>
    <mergeCell ref="B53:D53"/>
    <mergeCell ref="AQ53:AW53"/>
    <mergeCell ref="V53:AB53"/>
    <mergeCell ref="S53:U53"/>
    <mergeCell ref="AX53:BD53"/>
    <mergeCell ref="N53:R53"/>
    <mergeCell ref="L59:P59"/>
    <mergeCell ref="W59:AC59"/>
    <mergeCell ref="Q59:V59"/>
    <mergeCell ref="F59:K59"/>
    <mergeCell ref="B59:E59"/>
    <mergeCell ref="AZ58:BG58"/>
    <mergeCell ref="BH58:BI58"/>
    <mergeCell ref="AD59:AH59"/>
    <mergeCell ref="AI59:AL59"/>
    <mergeCell ref="AM59:AR59"/>
    <mergeCell ref="AS59:AY59"/>
    <mergeCell ref="AZ59:BG59"/>
    <mergeCell ref="BH59:BI59"/>
    <mergeCell ref="U73:Y73"/>
    <mergeCell ref="C73:Q73"/>
    <mergeCell ref="U74:X74"/>
    <mergeCell ref="C74:Q74"/>
    <mergeCell ref="B75:AT75"/>
    <mergeCell ref="U76:AN76"/>
    <mergeCell ref="U78:AM78"/>
    <mergeCell ref="AD60:AH60"/>
    <mergeCell ref="AI60:AL60"/>
    <mergeCell ref="AM60:AR60"/>
    <mergeCell ref="AS60:AY60"/>
    <mergeCell ref="B76:O76"/>
    <mergeCell ref="B78:O78"/>
    <mergeCell ref="AW75:AZ75"/>
    <mergeCell ref="U65:Z65"/>
    <mergeCell ref="C65:Q65"/>
    <mergeCell ref="U66:Z66"/>
    <mergeCell ref="C66:Q66"/>
    <mergeCell ref="U67:Z67"/>
    <mergeCell ref="C67:Q67"/>
    <mergeCell ref="C69:Q70"/>
    <mergeCell ref="U70:Z70"/>
    <mergeCell ref="U71:Y71"/>
    <mergeCell ref="C71:Q72"/>
    <mergeCell ref="AZ60:BG60"/>
    <mergeCell ref="BH60:BI60"/>
    <mergeCell ref="AD61:AH61"/>
    <mergeCell ref="AI61:AL61"/>
    <mergeCell ref="AM61:AR61"/>
    <mergeCell ref="AS61:AY61"/>
    <mergeCell ref="AZ61:BG61"/>
    <mergeCell ref="BH61:BI61"/>
    <mergeCell ref="C63:BK63"/>
    <mergeCell ref="W60:AC60"/>
    <mergeCell ref="F60:K60"/>
    <mergeCell ref="L60:P60"/>
    <mergeCell ref="B60:E60"/>
    <mergeCell ref="Q60:V60"/>
    <mergeCell ref="W61:AC61"/>
    <mergeCell ref="L61:P61"/>
    <mergeCell ref="F61:K61"/>
    <mergeCell ref="B61:E61"/>
    <mergeCell ref="Q61:V61"/>
  </mergeCells>
  <pageMargins left="0.74027776999999995" right="0.48680556000000003" top="0.32986110000000002" bottom="0.27013890000000002" header="0.3" footer="0.3"/>
  <pageSetup paperSize="9" orientation="landscape" errors="blank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BH125"/>
  <sheetViews>
    <sheetView showGridLines="0" topLeftCell="A94" workbookViewId="0">
      <selection activeCell="AG113" sqref="AG113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1.85546875" style="1" customWidth="1"/>
    <col min="5" max="5" width="1.7109375" style="1" customWidth="1"/>
    <col min="6" max="6" width="3.140625" style="1" customWidth="1"/>
    <col min="7" max="7" width="0.28515625" style="1" customWidth="1"/>
    <col min="8" max="8" width="2.140625" style="1" customWidth="1"/>
    <col min="9" max="9" width="3.5703125" style="1" customWidth="1"/>
    <col min="10" max="10" width="2.7109375" style="1" customWidth="1"/>
    <col min="11" max="11" width="6.5703125" style="1" customWidth="1"/>
    <col min="12" max="12" width="1.7109375" style="1" customWidth="1"/>
    <col min="13" max="13" width="2.140625" style="1" customWidth="1"/>
    <col min="14" max="14" width="5.85546875" style="1" customWidth="1"/>
    <col min="15" max="15" width="0.85546875" style="1" customWidth="1"/>
    <col min="16" max="16" width="0.42578125" style="1" customWidth="1"/>
    <col min="17" max="17" width="0.85546875" style="1" customWidth="1"/>
    <col min="18" max="18" width="0.28515625" style="1" customWidth="1"/>
    <col min="19" max="19" width="1.5703125" style="1" customWidth="1"/>
    <col min="20" max="20" width="0.42578125" style="1" customWidth="1"/>
    <col min="21" max="21" width="1.28515625" style="1" customWidth="1"/>
    <col min="22" max="22" width="5.7109375" style="1" customWidth="1"/>
    <col min="23" max="23" width="3.28515625" style="1" customWidth="1"/>
    <col min="24" max="24" width="1.5703125" style="1" customWidth="1"/>
    <col min="25" max="25" width="0.28515625" style="1" customWidth="1"/>
    <col min="26" max="26" width="5.85546875" style="1" customWidth="1"/>
    <col min="27" max="27" width="1.85546875" style="1" customWidth="1"/>
    <col min="28" max="28" width="0.85546875" style="1" customWidth="1"/>
    <col min="29" max="29" width="0.28515625" style="1" customWidth="1"/>
    <col min="30" max="30" width="2.140625" style="1" customWidth="1"/>
    <col min="31" max="31" width="1.42578125" style="1" customWidth="1"/>
    <col min="32" max="32" width="0.5703125" style="1" customWidth="1"/>
    <col min="33" max="33" width="1.42578125" style="1" customWidth="1"/>
    <col min="34" max="34" width="1.5703125" style="1" customWidth="1"/>
    <col min="35" max="35" width="0.42578125" style="1" customWidth="1"/>
    <col min="36" max="36" width="0.28515625" style="1" customWidth="1"/>
    <col min="37" max="37" width="4" style="1" customWidth="1"/>
    <col min="38" max="38" width="1.42578125" style="1" customWidth="1"/>
    <col min="39" max="39" width="4.7109375" style="1" customWidth="1"/>
    <col min="40" max="40" width="6.140625" style="1" customWidth="1"/>
    <col min="41" max="41" width="0.42578125" style="1" customWidth="1"/>
    <col min="42" max="42" width="1.42578125" style="1" customWidth="1"/>
    <col min="43" max="43" width="1.5703125" style="1" customWidth="1"/>
    <col min="44" max="44" width="2.7109375" style="1" customWidth="1"/>
    <col min="45" max="45" width="4.85546875" style="1" customWidth="1"/>
    <col min="46" max="46" width="2.140625" style="1" customWidth="1"/>
    <col min="47" max="47" width="3.28515625" style="1" customWidth="1"/>
    <col min="48" max="48" width="0.7109375" style="1" customWidth="1"/>
    <col min="49" max="49" width="0.85546875" style="1" customWidth="1"/>
    <col min="50" max="50" width="1.42578125" style="1" customWidth="1"/>
    <col min="51" max="51" width="3.5703125" style="1" customWidth="1"/>
    <col min="52" max="52" width="7.85546875" style="1" customWidth="1"/>
    <col min="53" max="53" width="2" style="1" customWidth="1"/>
    <col min="54" max="54" width="0.5703125" style="1" customWidth="1"/>
    <col min="55" max="55" width="0.28515625" style="1" customWidth="1"/>
    <col min="56" max="56" width="1.28515625" style="1" customWidth="1"/>
    <col min="57" max="57" width="0.140625" style="1" customWidth="1"/>
    <col min="58" max="58" width="1" style="1" customWidth="1"/>
    <col min="59" max="59" width="13.5703125" style="1" customWidth="1"/>
    <col min="60" max="60" width="1.28515625" style="1" customWidth="1"/>
  </cols>
  <sheetData>
    <row r="1" spans="2:60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</row>
    <row r="2" spans="2:60" ht="2.25" customHeight="1"/>
    <row r="3" spans="2:60" ht="12.75" customHeight="1">
      <c r="L3" s="521" t="s">
        <v>1</v>
      </c>
      <c r="M3" s="521"/>
      <c r="N3" s="521"/>
      <c r="O3" s="521"/>
      <c r="P3" s="521"/>
      <c r="Q3" s="521"/>
      <c r="U3" s="520">
        <v>45252</v>
      </c>
      <c r="V3" s="520"/>
      <c r="W3" s="520"/>
      <c r="X3" s="520"/>
      <c r="Y3" s="520"/>
      <c r="Z3" s="520"/>
      <c r="AA3" s="520"/>
      <c r="AB3" s="520"/>
      <c r="AE3" s="521" t="s">
        <v>2</v>
      </c>
      <c r="AF3" s="521"/>
      <c r="AG3" s="521"/>
      <c r="AI3" s="522">
        <v>45281.999988425923</v>
      </c>
      <c r="AJ3" s="522"/>
      <c r="AK3" s="522"/>
      <c r="AL3" s="522"/>
      <c r="AM3" s="522"/>
      <c r="AN3" s="522"/>
      <c r="AO3" s="522"/>
      <c r="AP3" s="522"/>
      <c r="AQ3" s="522"/>
      <c r="AR3" s="522"/>
    </row>
    <row r="4" spans="2:60" ht="2.25" customHeight="1">
      <c r="L4" s="521"/>
      <c r="M4" s="521"/>
      <c r="N4" s="521"/>
      <c r="O4" s="521"/>
      <c r="P4" s="521"/>
      <c r="Q4" s="521"/>
      <c r="U4" s="520"/>
      <c r="V4" s="520"/>
      <c r="W4" s="520"/>
      <c r="X4" s="520"/>
      <c r="Y4" s="520"/>
      <c r="Z4" s="520"/>
      <c r="AA4" s="520"/>
      <c r="AB4" s="520"/>
      <c r="AE4" s="521"/>
      <c r="AF4" s="521"/>
      <c r="AG4" s="521"/>
      <c r="AI4" s="522"/>
      <c r="AJ4" s="522"/>
      <c r="AK4" s="522"/>
      <c r="AL4" s="522"/>
      <c r="AM4" s="522"/>
      <c r="AN4" s="522"/>
      <c r="AO4" s="522"/>
      <c r="AP4" s="522"/>
      <c r="AQ4" s="522"/>
      <c r="AR4" s="522"/>
    </row>
    <row r="5" spans="2:60" ht="11.25" customHeight="1"/>
    <row r="6" spans="2:60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</row>
    <row r="7" spans="2:60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</row>
    <row r="8" spans="2:60" ht="9" customHeight="1"/>
    <row r="9" spans="2:60" ht="12" customHeight="1">
      <c r="B9" s="493" t="s">
        <v>5</v>
      </c>
      <c r="C9" s="493"/>
      <c r="D9" s="493"/>
      <c r="E9" s="493"/>
      <c r="F9" s="493"/>
      <c r="G9" s="493"/>
      <c r="H9" s="515" t="s">
        <v>225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</row>
    <row r="10" spans="2:60" ht="6" customHeight="1"/>
    <row r="11" spans="2:60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X11" s="510">
        <v>45914</v>
      </c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</row>
    <row r="12" spans="2:60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493"/>
      <c r="Y12" s="515" t="s">
        <v>226</v>
      </c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515"/>
      <c r="AK12" s="515"/>
      <c r="AL12" s="515"/>
      <c r="AM12" s="515"/>
      <c r="AN12" s="493" t="s">
        <v>11</v>
      </c>
      <c r="AO12" s="493"/>
      <c r="AP12" s="493"/>
      <c r="AQ12" s="493"/>
      <c r="AR12" s="493"/>
      <c r="AS12" s="493"/>
      <c r="AT12" s="493"/>
      <c r="AU12" s="493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</row>
    <row r="13" spans="2:60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493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515"/>
      <c r="AK13" s="515"/>
      <c r="AL13" s="515"/>
      <c r="AM13" s="515"/>
      <c r="AN13" s="493"/>
      <c r="AO13" s="493"/>
      <c r="AP13" s="493"/>
      <c r="AQ13" s="493"/>
      <c r="AR13" s="493"/>
      <c r="AS13" s="493"/>
      <c r="AT13" s="493"/>
      <c r="AU13" s="493"/>
    </row>
    <row r="14" spans="2:60" ht="5.25" customHeight="1"/>
    <row r="15" spans="2:60" ht="15" customHeight="1">
      <c r="J15" s="516" t="s">
        <v>227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</row>
    <row r="16" spans="2:60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</row>
    <row r="17" spans="2:60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515" t="s">
        <v>14</v>
      </c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</row>
    <row r="18" spans="2:60" ht="0.75" customHeight="1"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</row>
    <row r="19" spans="2:60" ht="19.5" customHeight="1">
      <c r="R19" s="516" t="s">
        <v>15</v>
      </c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</row>
    <row r="20" spans="2:60" ht="23.25" customHeight="1"/>
    <row r="21" spans="2:60" ht="18" customHeight="1">
      <c r="B21" s="518"/>
      <c r="C21" s="518"/>
      <c r="D21" s="518"/>
      <c r="E21" s="518"/>
      <c r="F21" s="517" t="s">
        <v>225</v>
      </c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</row>
    <row r="22" spans="2:60" ht="18" customHeight="1">
      <c r="B22" s="523" t="s">
        <v>16</v>
      </c>
      <c r="C22" s="523"/>
      <c r="D22" s="523"/>
      <c r="E22" s="523"/>
      <c r="F22" s="511" t="s">
        <v>228</v>
      </c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/>
      <c r="AF22" s="511"/>
      <c r="AG22" s="511"/>
      <c r="AH22" s="511"/>
      <c r="AI22" s="511"/>
      <c r="AJ22" s="511" t="s">
        <v>229</v>
      </c>
      <c r="AK22" s="511"/>
      <c r="AL22" s="511"/>
      <c r="AM22" s="511"/>
      <c r="AN22" s="511"/>
      <c r="AO22" s="511"/>
      <c r="AP22" s="511"/>
      <c r="AQ22" s="511"/>
      <c r="AR22" s="511"/>
      <c r="AS22" s="511"/>
      <c r="AT22" s="511"/>
      <c r="AU22" s="511"/>
      <c r="AV22" s="511"/>
      <c r="AW22" s="511"/>
      <c r="AX22" s="511"/>
      <c r="AY22" s="511" t="s">
        <v>230</v>
      </c>
      <c r="AZ22" s="511"/>
      <c r="BA22" s="511"/>
      <c r="BB22" s="511"/>
      <c r="BC22" s="511"/>
      <c r="BD22" s="511"/>
      <c r="BE22" s="511"/>
      <c r="BF22" s="511"/>
      <c r="BG22" s="511"/>
      <c r="BH22" s="511"/>
    </row>
    <row r="23" spans="2:60" ht="18" customHeight="1">
      <c r="B23" s="524"/>
      <c r="C23" s="524"/>
      <c r="D23" s="524"/>
      <c r="E23" s="524"/>
      <c r="F23" s="512" t="s">
        <v>20</v>
      </c>
      <c r="G23" s="512"/>
      <c r="H23" s="512"/>
      <c r="I23" s="512" t="s">
        <v>21</v>
      </c>
      <c r="J23" s="512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512" t="s">
        <v>24</v>
      </c>
      <c r="U23" s="512"/>
      <c r="V23" s="512"/>
      <c r="W23" s="512"/>
      <c r="X23" s="512" t="s">
        <v>25</v>
      </c>
      <c r="Y23" s="512"/>
      <c r="Z23" s="512"/>
      <c r="AA23" s="512"/>
      <c r="AB23" s="512"/>
      <c r="AC23" s="512"/>
      <c r="AD23" s="512" t="s">
        <v>26</v>
      </c>
      <c r="AE23" s="512"/>
      <c r="AF23" s="512"/>
      <c r="AG23" s="512"/>
      <c r="AH23" s="512"/>
      <c r="AI23" s="512"/>
      <c r="AJ23" s="512" t="s">
        <v>27</v>
      </c>
      <c r="AK23" s="512"/>
      <c r="AL23" s="512"/>
      <c r="AM23" s="512"/>
      <c r="AN23" s="512"/>
      <c r="AO23" s="512"/>
      <c r="AP23" s="512" t="s">
        <v>25</v>
      </c>
      <c r="AQ23" s="512"/>
      <c r="AR23" s="512"/>
      <c r="AS23" s="512"/>
      <c r="AT23" s="512" t="s">
        <v>26</v>
      </c>
      <c r="AU23" s="512"/>
      <c r="AV23" s="512"/>
      <c r="AW23" s="512"/>
      <c r="AX23" s="512"/>
      <c r="AY23" s="512" t="s">
        <v>28</v>
      </c>
      <c r="AZ23" s="512"/>
      <c r="BA23" s="512"/>
      <c r="BB23" s="512"/>
      <c r="BC23" s="512"/>
      <c r="BD23" s="512" t="s">
        <v>29</v>
      </c>
      <c r="BE23" s="512"/>
      <c r="BF23" s="512"/>
      <c r="BG23" s="512"/>
      <c r="BH23" s="512"/>
    </row>
    <row r="24" spans="2:60" ht="14.25" customHeight="1">
      <c r="B24" s="514" t="s">
        <v>30</v>
      </c>
      <c r="C24" s="514"/>
      <c r="D24" s="514"/>
      <c r="E24" s="514"/>
      <c r="F24" s="513">
        <v>85.807228088378906</v>
      </c>
      <c r="G24" s="513"/>
      <c r="H24" s="513"/>
      <c r="I24" s="513">
        <v>61.220268249511719</v>
      </c>
      <c r="J24" s="513"/>
      <c r="K24" s="508">
        <v>118.92488861083984</v>
      </c>
      <c r="L24" s="508"/>
      <c r="M24" s="508"/>
      <c r="N24" s="508">
        <v>109.65210723876953</v>
      </c>
      <c r="O24" s="508"/>
      <c r="P24" s="508"/>
      <c r="Q24" s="508"/>
      <c r="R24" s="508"/>
      <c r="S24" s="508"/>
      <c r="T24" s="508">
        <v>9.2727813720703125</v>
      </c>
      <c r="U24" s="508"/>
      <c r="V24" s="508"/>
      <c r="W24" s="508"/>
      <c r="X24" s="508">
        <v>3.5060091018676758</v>
      </c>
      <c r="Y24" s="508"/>
      <c r="Z24" s="508"/>
      <c r="AA24" s="508"/>
      <c r="AB24" s="508"/>
      <c r="AC24" s="508"/>
      <c r="AD24" s="508">
        <v>24</v>
      </c>
      <c r="AE24" s="508"/>
      <c r="AF24" s="508"/>
      <c r="AG24" s="508"/>
      <c r="AH24" s="508"/>
      <c r="AI24" s="508"/>
      <c r="AJ24" s="542">
        <v>70.372993469238281</v>
      </c>
      <c r="AK24" s="542"/>
      <c r="AL24" s="542"/>
      <c r="AM24" s="542"/>
      <c r="AN24" s="542"/>
      <c r="AO24" s="542"/>
      <c r="AP24" s="542">
        <v>4.0893746504974366</v>
      </c>
      <c r="AQ24" s="542"/>
      <c r="AR24" s="542"/>
      <c r="AS24" s="542"/>
      <c r="AT24" s="530">
        <v>24</v>
      </c>
      <c r="AU24" s="530"/>
      <c r="AV24" s="530"/>
      <c r="AW24" s="530"/>
      <c r="AX24" s="530"/>
      <c r="AY24" s="508">
        <v>16.735000610351563</v>
      </c>
      <c r="AZ24" s="508"/>
      <c r="BA24" s="508"/>
      <c r="BB24" s="508"/>
      <c r="BC24" s="508"/>
      <c r="BD24" s="508">
        <v>24</v>
      </c>
      <c r="BE24" s="508"/>
      <c r="BF24" s="508"/>
      <c r="BG24" s="508"/>
      <c r="BH24" s="508"/>
    </row>
    <row r="25" spans="2:60" ht="0.75" customHeight="1"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</row>
    <row r="26" spans="2:60" ht="15" customHeight="1">
      <c r="B26" s="514" t="s">
        <v>31</v>
      </c>
      <c r="C26" s="514"/>
      <c r="D26" s="514"/>
      <c r="E26" s="514"/>
      <c r="F26" s="513">
        <v>82.537551879882813</v>
      </c>
      <c r="G26" s="513"/>
      <c r="H26" s="513"/>
      <c r="I26" s="513">
        <v>60.049327850341797</v>
      </c>
      <c r="J26" s="513"/>
      <c r="K26" s="508">
        <v>117.08965301513672</v>
      </c>
      <c r="L26" s="508"/>
      <c r="M26" s="508"/>
      <c r="N26" s="508">
        <v>107.409912109375</v>
      </c>
      <c r="O26" s="508"/>
      <c r="P26" s="508"/>
      <c r="Q26" s="508"/>
      <c r="R26" s="508"/>
      <c r="S26" s="508"/>
      <c r="T26" s="508">
        <v>9.6797409057617187</v>
      </c>
      <c r="U26" s="508"/>
      <c r="V26" s="508"/>
      <c r="W26" s="508"/>
      <c r="X26" s="508">
        <v>3.2263147830963135</v>
      </c>
      <c r="Y26" s="508"/>
      <c r="Z26" s="508"/>
      <c r="AA26" s="508"/>
      <c r="AB26" s="508"/>
      <c r="AC26" s="508"/>
      <c r="AD26" s="508">
        <v>24</v>
      </c>
      <c r="AE26" s="508"/>
      <c r="AF26" s="508"/>
      <c r="AG26" s="508"/>
      <c r="AH26" s="508"/>
      <c r="AI26" s="508"/>
      <c r="AJ26" s="542">
        <v>72.556999206542969</v>
      </c>
      <c r="AK26" s="542"/>
      <c r="AL26" s="542"/>
      <c r="AM26" s="542"/>
      <c r="AN26" s="542"/>
      <c r="AO26" s="542"/>
      <c r="AP26" s="542">
        <v>4.2162872238922118</v>
      </c>
      <c r="AQ26" s="542"/>
      <c r="AR26" s="542"/>
      <c r="AS26" s="542"/>
      <c r="AT26" s="530">
        <v>24</v>
      </c>
      <c r="AU26" s="530"/>
      <c r="AV26" s="530"/>
      <c r="AW26" s="530"/>
      <c r="AX26" s="530"/>
      <c r="AY26" s="508">
        <v>16.599498748779297</v>
      </c>
      <c r="AZ26" s="508"/>
      <c r="BA26" s="508"/>
      <c r="BB26" s="508"/>
      <c r="BC26" s="508"/>
      <c r="BD26" s="508">
        <v>24</v>
      </c>
      <c r="BE26" s="508"/>
      <c r="BF26" s="508"/>
      <c r="BG26" s="508"/>
      <c r="BH26" s="508"/>
    </row>
    <row r="27" spans="2:60" ht="0.75" customHeight="1"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438"/>
    </row>
    <row r="28" spans="2:60" ht="14.25" customHeight="1">
      <c r="B28" s="514" t="s">
        <v>32</v>
      </c>
      <c r="C28" s="514"/>
      <c r="D28" s="514"/>
      <c r="E28" s="514"/>
      <c r="F28" s="513">
        <v>70.608222961425781</v>
      </c>
      <c r="G28" s="513"/>
      <c r="H28" s="513"/>
      <c r="I28" s="513">
        <v>51.933555603027344</v>
      </c>
      <c r="J28" s="513"/>
      <c r="K28" s="508">
        <v>110.10854339599609</v>
      </c>
      <c r="L28" s="508"/>
      <c r="M28" s="508"/>
      <c r="N28" s="508">
        <v>100.09036254882812</v>
      </c>
      <c r="O28" s="508"/>
      <c r="P28" s="508"/>
      <c r="Q28" s="508"/>
      <c r="R28" s="508"/>
      <c r="S28" s="508"/>
      <c r="T28" s="508">
        <v>10.018180847167969</v>
      </c>
      <c r="U28" s="508"/>
      <c r="V28" s="508"/>
      <c r="W28" s="508"/>
      <c r="X28" s="508">
        <v>2.5871295928955078</v>
      </c>
      <c r="Y28" s="508"/>
      <c r="Z28" s="508"/>
      <c r="AA28" s="508"/>
      <c r="AB28" s="508"/>
      <c r="AC28" s="508"/>
      <c r="AD28" s="508">
        <v>24</v>
      </c>
      <c r="AE28" s="508"/>
      <c r="AF28" s="508"/>
      <c r="AG28" s="508"/>
      <c r="AH28" s="508"/>
      <c r="AI28" s="508"/>
      <c r="AJ28" s="542">
        <v>65.464492797851563</v>
      </c>
      <c r="AK28" s="542"/>
      <c r="AL28" s="542"/>
      <c r="AM28" s="542"/>
      <c r="AN28" s="542"/>
      <c r="AO28" s="542"/>
      <c r="AP28" s="542">
        <v>3.8041416764831544</v>
      </c>
      <c r="AQ28" s="542"/>
      <c r="AR28" s="542"/>
      <c r="AS28" s="542"/>
      <c r="AT28" s="530">
        <v>24</v>
      </c>
      <c r="AU28" s="530"/>
      <c r="AV28" s="530"/>
      <c r="AW28" s="530"/>
      <c r="AX28" s="530"/>
      <c r="AY28" s="508">
        <v>14.110998153686523</v>
      </c>
      <c r="AZ28" s="508"/>
      <c r="BA28" s="508"/>
      <c r="BB28" s="508"/>
      <c r="BC28" s="508"/>
      <c r="BD28" s="508">
        <v>24</v>
      </c>
      <c r="BE28" s="508"/>
      <c r="BF28" s="508"/>
      <c r="BG28" s="508"/>
      <c r="BH28" s="508"/>
    </row>
    <row r="29" spans="2:60" ht="0.75" customHeight="1">
      <c r="AJ29" s="438"/>
      <c r="AK29" s="438"/>
      <c r="AL29" s="438"/>
      <c r="AM29" s="438"/>
      <c r="AN29" s="438"/>
      <c r="AO29" s="438"/>
      <c r="AP29" s="438"/>
      <c r="AQ29" s="438"/>
      <c r="AR29" s="438"/>
      <c r="AS29" s="438"/>
      <c r="AT29" s="438"/>
      <c r="AU29" s="438"/>
      <c r="AV29" s="438"/>
      <c r="AW29" s="438"/>
      <c r="AX29" s="438"/>
    </row>
    <row r="30" spans="2:60" ht="14.25" customHeight="1">
      <c r="B30" s="514" t="s">
        <v>33</v>
      </c>
      <c r="C30" s="514"/>
      <c r="D30" s="514"/>
      <c r="E30" s="514"/>
      <c r="F30" s="513">
        <v>72.357109069824219</v>
      </c>
      <c r="G30" s="513"/>
      <c r="H30" s="513"/>
      <c r="I30" s="513">
        <v>53.116909027099609</v>
      </c>
      <c r="J30" s="513"/>
      <c r="K30" s="508">
        <v>141.59890747070312</v>
      </c>
      <c r="L30" s="508"/>
      <c r="M30" s="508"/>
      <c r="N30" s="508">
        <v>131.46551513671875</v>
      </c>
      <c r="O30" s="508"/>
      <c r="P30" s="508"/>
      <c r="Q30" s="508"/>
      <c r="R30" s="508"/>
      <c r="S30" s="508"/>
      <c r="T30" s="508">
        <v>10.133392333984375</v>
      </c>
      <c r="U30" s="508"/>
      <c r="V30" s="508"/>
      <c r="W30" s="508"/>
      <c r="X30" s="508">
        <v>3.2765452861785889</v>
      </c>
      <c r="Y30" s="508"/>
      <c r="Z30" s="508"/>
      <c r="AA30" s="508"/>
      <c r="AB30" s="508"/>
      <c r="AC30" s="508"/>
      <c r="AD30" s="508">
        <v>24</v>
      </c>
      <c r="AE30" s="508"/>
      <c r="AF30" s="508"/>
      <c r="AG30" s="508"/>
      <c r="AH30" s="508"/>
      <c r="AI30" s="508"/>
      <c r="AJ30" s="542">
        <v>63.267997741699219</v>
      </c>
      <c r="AK30" s="542"/>
      <c r="AL30" s="542"/>
      <c r="AM30" s="542"/>
      <c r="AN30" s="542"/>
      <c r="AO30" s="542"/>
      <c r="AP30" s="542">
        <v>3.6765033487701415</v>
      </c>
      <c r="AQ30" s="542"/>
      <c r="AR30" s="542"/>
      <c r="AS30" s="542"/>
      <c r="AT30" s="530">
        <v>24</v>
      </c>
      <c r="AU30" s="530"/>
      <c r="AV30" s="530"/>
      <c r="AW30" s="530"/>
      <c r="AX30" s="530"/>
      <c r="AY30" s="508">
        <v>18.013998031616211</v>
      </c>
      <c r="AZ30" s="508"/>
      <c r="BA30" s="508"/>
      <c r="BB30" s="508"/>
      <c r="BC30" s="508"/>
      <c r="BD30" s="508">
        <v>24</v>
      </c>
      <c r="BE30" s="508"/>
      <c r="BF30" s="508"/>
      <c r="BG30" s="508"/>
      <c r="BH30" s="508"/>
    </row>
    <row r="31" spans="2:60" ht="1.5" customHeight="1"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</row>
    <row r="32" spans="2:60" ht="14.25" customHeight="1">
      <c r="B32" s="514" t="s">
        <v>34</v>
      </c>
      <c r="C32" s="514"/>
      <c r="D32" s="514"/>
      <c r="E32" s="514"/>
      <c r="F32" s="513">
        <v>76.528106689453125</v>
      </c>
      <c r="G32" s="513"/>
      <c r="H32" s="513"/>
      <c r="I32" s="513">
        <v>56.671009063720703</v>
      </c>
      <c r="J32" s="513"/>
      <c r="K32" s="508">
        <v>172.772216796875</v>
      </c>
      <c r="L32" s="508"/>
      <c r="M32" s="508"/>
      <c r="N32" s="508">
        <v>164.11587524414062</v>
      </c>
      <c r="O32" s="508"/>
      <c r="P32" s="508"/>
      <c r="Q32" s="508"/>
      <c r="R32" s="508"/>
      <c r="S32" s="508"/>
      <c r="T32" s="508">
        <v>8.656341552734375</v>
      </c>
      <c r="U32" s="508"/>
      <c r="V32" s="508"/>
      <c r="W32" s="508"/>
      <c r="X32" s="508">
        <v>3.9390749931335449</v>
      </c>
      <c r="Y32" s="508"/>
      <c r="Z32" s="508"/>
      <c r="AA32" s="508"/>
      <c r="AB32" s="508"/>
      <c r="AC32" s="508"/>
      <c r="AD32" s="508">
        <v>24</v>
      </c>
      <c r="AE32" s="508"/>
      <c r="AF32" s="508"/>
      <c r="AG32" s="508"/>
      <c r="AH32" s="508"/>
      <c r="AI32" s="508"/>
      <c r="AJ32" s="542">
        <v>65.282997131347656</v>
      </c>
      <c r="AK32" s="542"/>
      <c r="AL32" s="542"/>
      <c r="AM32" s="542"/>
      <c r="AN32" s="542"/>
      <c r="AO32" s="542"/>
      <c r="AP32" s="542">
        <v>3.7935949633026125</v>
      </c>
      <c r="AQ32" s="542"/>
      <c r="AR32" s="542"/>
      <c r="AS32" s="542"/>
      <c r="AT32" s="530">
        <v>24</v>
      </c>
      <c r="AU32" s="530"/>
      <c r="AV32" s="530"/>
      <c r="AW32" s="530"/>
      <c r="AX32" s="530"/>
      <c r="AY32" s="508">
        <v>18.603000640869141</v>
      </c>
      <c r="AZ32" s="508"/>
      <c r="BA32" s="508"/>
      <c r="BB32" s="508"/>
      <c r="BC32" s="508"/>
      <c r="BD32" s="508">
        <v>24</v>
      </c>
      <c r="BE32" s="508"/>
      <c r="BF32" s="508"/>
      <c r="BG32" s="508"/>
      <c r="BH32" s="508"/>
    </row>
    <row r="33" spans="2:60" ht="0.75" customHeight="1"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</row>
    <row r="34" spans="2:60" ht="14.25" customHeight="1">
      <c r="B34" s="514" t="s">
        <v>35</v>
      </c>
      <c r="C34" s="514"/>
      <c r="D34" s="514"/>
      <c r="E34" s="514"/>
      <c r="F34" s="513">
        <v>77.311386108398438</v>
      </c>
      <c r="G34" s="513"/>
      <c r="H34" s="513"/>
      <c r="I34" s="513">
        <v>57.937107086181641</v>
      </c>
      <c r="J34" s="513"/>
      <c r="K34" s="508">
        <v>156.94773864746094</v>
      </c>
      <c r="L34" s="508"/>
      <c r="M34" s="508"/>
      <c r="N34" s="508">
        <v>148.58076477050781</v>
      </c>
      <c r="O34" s="508"/>
      <c r="P34" s="508"/>
      <c r="Q34" s="508"/>
      <c r="R34" s="508"/>
      <c r="S34" s="508"/>
      <c r="T34" s="508">
        <v>8.366973876953125</v>
      </c>
      <c r="U34" s="508"/>
      <c r="V34" s="508"/>
      <c r="W34" s="508"/>
      <c r="X34" s="508">
        <v>3.5417633056640625</v>
      </c>
      <c r="Y34" s="508"/>
      <c r="Z34" s="508"/>
      <c r="AA34" s="508"/>
      <c r="AB34" s="508"/>
      <c r="AC34" s="508"/>
      <c r="AD34" s="508">
        <v>24</v>
      </c>
      <c r="AE34" s="508"/>
      <c r="AF34" s="508"/>
      <c r="AG34" s="508"/>
      <c r="AH34" s="508"/>
      <c r="AI34" s="508"/>
      <c r="AJ34" s="542">
        <v>69.058998107910156</v>
      </c>
      <c r="AK34" s="542"/>
      <c r="AL34" s="542"/>
      <c r="AM34" s="542"/>
      <c r="AN34" s="542"/>
      <c r="AO34" s="542"/>
      <c r="AP34" s="542">
        <v>4.0130183800506591</v>
      </c>
      <c r="AQ34" s="542"/>
      <c r="AR34" s="542"/>
      <c r="AS34" s="542"/>
      <c r="AT34" s="530">
        <v>24</v>
      </c>
      <c r="AU34" s="530"/>
      <c r="AV34" s="530"/>
      <c r="AW34" s="530"/>
      <c r="AX34" s="530"/>
      <c r="AY34" s="508">
        <v>15.642498970031738</v>
      </c>
      <c r="AZ34" s="508"/>
      <c r="BA34" s="508"/>
      <c r="BB34" s="508"/>
      <c r="BC34" s="508"/>
      <c r="BD34" s="508">
        <v>24</v>
      </c>
      <c r="BE34" s="508"/>
      <c r="BF34" s="508"/>
      <c r="BG34" s="508"/>
      <c r="BH34" s="508"/>
    </row>
    <row r="35" spans="2:60" ht="0.75" customHeight="1"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</row>
    <row r="36" spans="2:60" ht="15" customHeight="1">
      <c r="B36" s="514" t="s">
        <v>36</v>
      </c>
      <c r="C36" s="514"/>
      <c r="D36" s="514"/>
      <c r="E36" s="514"/>
      <c r="F36" s="513">
        <v>80.630943298339844</v>
      </c>
      <c r="G36" s="513"/>
      <c r="H36" s="513"/>
      <c r="I36" s="513">
        <v>58.678977966308594</v>
      </c>
      <c r="J36" s="513"/>
      <c r="K36" s="508">
        <v>116.62702178955078</v>
      </c>
      <c r="L36" s="508"/>
      <c r="M36" s="508"/>
      <c r="N36" s="508">
        <v>106.71015930175781</v>
      </c>
      <c r="O36" s="508"/>
      <c r="P36" s="508"/>
      <c r="Q36" s="508"/>
      <c r="R36" s="508"/>
      <c r="S36" s="508"/>
      <c r="T36" s="508">
        <v>9.9168624877929687</v>
      </c>
      <c r="U36" s="508"/>
      <c r="V36" s="508"/>
      <c r="W36" s="508"/>
      <c r="X36" s="508">
        <v>3.1549077033996582</v>
      </c>
      <c r="Y36" s="508"/>
      <c r="Z36" s="508"/>
      <c r="AA36" s="508"/>
      <c r="AB36" s="508"/>
      <c r="AC36" s="508"/>
      <c r="AD36" s="508">
        <v>24</v>
      </c>
      <c r="AE36" s="508"/>
      <c r="AF36" s="508"/>
      <c r="AG36" s="508"/>
      <c r="AH36" s="508"/>
      <c r="AI36" s="508"/>
      <c r="AJ36" s="542">
        <v>69.645500183105469</v>
      </c>
      <c r="AK36" s="542"/>
      <c r="AL36" s="542"/>
      <c r="AM36" s="542"/>
      <c r="AN36" s="542"/>
      <c r="AO36" s="542"/>
      <c r="AP36" s="542">
        <v>4.0471000156402592</v>
      </c>
      <c r="AQ36" s="542"/>
      <c r="AR36" s="542"/>
      <c r="AS36" s="542"/>
      <c r="AT36" s="530">
        <v>24</v>
      </c>
      <c r="AU36" s="530"/>
      <c r="AV36" s="530"/>
      <c r="AW36" s="530"/>
      <c r="AX36" s="530"/>
      <c r="AY36" s="508">
        <v>16.077997207641602</v>
      </c>
      <c r="AZ36" s="508"/>
      <c r="BA36" s="508"/>
      <c r="BB36" s="508"/>
      <c r="BC36" s="508"/>
      <c r="BD36" s="508">
        <v>24</v>
      </c>
      <c r="BE36" s="508"/>
      <c r="BF36" s="508"/>
      <c r="BG36" s="508"/>
      <c r="BH36" s="508"/>
    </row>
    <row r="37" spans="2:60" ht="0.75" customHeight="1">
      <c r="AJ37" s="438"/>
      <c r="AK37" s="438"/>
      <c r="AL37" s="438"/>
      <c r="AM37" s="438"/>
      <c r="AN37" s="438"/>
      <c r="AO37" s="438"/>
      <c r="AP37" s="438"/>
      <c r="AQ37" s="438"/>
      <c r="AR37" s="438"/>
      <c r="AS37" s="438"/>
      <c r="AT37" s="438"/>
      <c r="AU37" s="438"/>
      <c r="AV37" s="438"/>
      <c r="AW37" s="438"/>
      <c r="AX37" s="438"/>
    </row>
    <row r="38" spans="2:60" ht="14.25" customHeight="1">
      <c r="B38" s="514" t="s">
        <v>37</v>
      </c>
      <c r="C38" s="514"/>
      <c r="D38" s="514"/>
      <c r="E38" s="514"/>
      <c r="F38" s="513">
        <v>81.145721435546875</v>
      </c>
      <c r="G38" s="513"/>
      <c r="H38" s="513"/>
      <c r="I38" s="513">
        <v>57.100418090820312</v>
      </c>
      <c r="J38" s="513"/>
      <c r="K38" s="508">
        <v>115.90280151367188</v>
      </c>
      <c r="L38" s="508"/>
      <c r="M38" s="508"/>
      <c r="N38" s="508">
        <v>107.24542236328125</v>
      </c>
      <c r="O38" s="508"/>
      <c r="P38" s="508"/>
      <c r="Q38" s="508"/>
      <c r="R38" s="508"/>
      <c r="S38" s="508"/>
      <c r="T38" s="508">
        <v>8.657379150390625</v>
      </c>
      <c r="U38" s="508"/>
      <c r="V38" s="508"/>
      <c r="W38" s="508"/>
      <c r="X38" s="508">
        <v>3.2944188117980957</v>
      </c>
      <c r="Y38" s="508"/>
      <c r="Z38" s="508"/>
      <c r="AA38" s="508"/>
      <c r="AB38" s="508"/>
      <c r="AC38" s="508"/>
      <c r="AD38" s="508">
        <v>24</v>
      </c>
      <c r="AE38" s="508"/>
      <c r="AF38" s="508"/>
      <c r="AG38" s="508"/>
      <c r="AH38" s="508"/>
      <c r="AI38" s="508"/>
      <c r="AJ38" s="542">
        <v>58.211494445800781</v>
      </c>
      <c r="AK38" s="542"/>
      <c r="AL38" s="542"/>
      <c r="AM38" s="542"/>
      <c r="AN38" s="542"/>
      <c r="AO38" s="542"/>
      <c r="AP38" s="542">
        <v>3.3826699422454833</v>
      </c>
      <c r="AQ38" s="542"/>
      <c r="AR38" s="542"/>
      <c r="AS38" s="542"/>
      <c r="AT38" s="530">
        <v>24</v>
      </c>
      <c r="AU38" s="530"/>
      <c r="AV38" s="530"/>
      <c r="AW38" s="530"/>
      <c r="AX38" s="530"/>
      <c r="AY38" s="508">
        <v>14.242999076843262</v>
      </c>
      <c r="AZ38" s="508"/>
      <c r="BA38" s="508"/>
      <c r="BB38" s="508"/>
      <c r="BC38" s="508"/>
      <c r="BD38" s="508">
        <v>24</v>
      </c>
      <c r="BE38" s="508"/>
      <c r="BF38" s="508"/>
      <c r="BG38" s="508"/>
      <c r="BH38" s="508"/>
    </row>
    <row r="39" spans="2:60" ht="0.75" customHeight="1">
      <c r="AJ39" s="438"/>
      <c r="AK39" s="438"/>
      <c r="AL39" s="438"/>
      <c r="AM39" s="438"/>
      <c r="AN39" s="438"/>
      <c r="AO39" s="438"/>
      <c r="AP39" s="438"/>
      <c r="AQ39" s="438"/>
      <c r="AR39" s="438"/>
      <c r="AS39" s="438"/>
      <c r="AT39" s="438"/>
      <c r="AU39" s="438"/>
      <c r="AV39" s="438"/>
      <c r="AW39" s="438"/>
      <c r="AX39" s="438"/>
    </row>
    <row r="40" spans="2:60" ht="15" customHeight="1">
      <c r="B40" s="514" t="s">
        <v>38</v>
      </c>
      <c r="C40" s="514"/>
      <c r="D40" s="514"/>
      <c r="E40" s="514"/>
      <c r="F40" s="513">
        <v>79.971000671386719</v>
      </c>
      <c r="G40" s="513"/>
      <c r="H40" s="513"/>
      <c r="I40" s="513">
        <v>52.691978454589844</v>
      </c>
      <c r="J40" s="513"/>
      <c r="K40" s="508">
        <v>89.95849609375</v>
      </c>
      <c r="L40" s="508"/>
      <c r="M40" s="508"/>
      <c r="N40" s="508">
        <v>81.807693481445313</v>
      </c>
      <c r="O40" s="508"/>
      <c r="P40" s="508"/>
      <c r="Q40" s="508"/>
      <c r="R40" s="508"/>
      <c r="S40" s="508"/>
      <c r="T40" s="508">
        <v>8.1508026123046875</v>
      </c>
      <c r="U40" s="508"/>
      <c r="V40" s="508"/>
      <c r="W40" s="508"/>
      <c r="X40" s="508">
        <v>2.8931958675384521</v>
      </c>
      <c r="Y40" s="508"/>
      <c r="Z40" s="508"/>
      <c r="AA40" s="508"/>
      <c r="AB40" s="508"/>
      <c r="AC40" s="508"/>
      <c r="AD40" s="508">
        <v>24</v>
      </c>
      <c r="AE40" s="508"/>
      <c r="AF40" s="508"/>
      <c r="AG40" s="508"/>
      <c r="AH40" s="508"/>
      <c r="AI40" s="508"/>
      <c r="AJ40" s="542">
        <v>25.125995635986328</v>
      </c>
      <c r="AK40" s="542"/>
      <c r="AL40" s="542"/>
      <c r="AM40" s="542"/>
      <c r="AN40" s="542"/>
      <c r="AO40" s="542"/>
      <c r="AP40" s="542">
        <v>1.4600716064071655</v>
      </c>
      <c r="AQ40" s="542"/>
      <c r="AR40" s="542"/>
      <c r="AS40" s="542"/>
      <c r="AT40" s="530">
        <v>24</v>
      </c>
      <c r="AU40" s="530"/>
      <c r="AV40" s="530"/>
      <c r="AW40" s="530"/>
      <c r="AX40" s="530"/>
      <c r="AY40" s="508">
        <v>14.779999732971191</v>
      </c>
      <c r="AZ40" s="508"/>
      <c r="BA40" s="508"/>
      <c r="BB40" s="508"/>
      <c r="BC40" s="508"/>
      <c r="BD40" s="508">
        <v>24</v>
      </c>
      <c r="BE40" s="508"/>
      <c r="BF40" s="508"/>
      <c r="BG40" s="508"/>
      <c r="BH40" s="508"/>
    </row>
    <row r="41" spans="2:60" ht="0.75" customHeight="1"/>
    <row r="42" spans="2:60" ht="14.25" customHeight="1">
      <c r="B42" s="514" t="s">
        <v>39</v>
      </c>
      <c r="C42" s="514"/>
      <c r="D42" s="514"/>
      <c r="E42" s="514"/>
      <c r="F42" s="513">
        <v>73.334335327148438</v>
      </c>
      <c r="G42" s="513"/>
      <c r="H42" s="513"/>
      <c r="I42" s="513">
        <v>50.215198516845703</v>
      </c>
      <c r="J42" s="513"/>
      <c r="K42" s="508">
        <v>83.832725524902344</v>
      </c>
      <c r="L42" s="508"/>
      <c r="M42" s="508"/>
      <c r="N42" s="508">
        <v>75.754226684570313</v>
      </c>
      <c r="O42" s="508"/>
      <c r="P42" s="508"/>
      <c r="Q42" s="508"/>
      <c r="R42" s="508"/>
      <c r="S42" s="508"/>
      <c r="T42" s="508">
        <v>8.0784988403320312</v>
      </c>
      <c r="U42" s="508"/>
      <c r="V42" s="508"/>
      <c r="W42" s="508"/>
      <c r="X42" s="508">
        <v>2.3520991802215576</v>
      </c>
      <c r="Y42" s="508"/>
      <c r="Z42" s="508"/>
      <c r="AA42" s="508"/>
      <c r="AB42" s="508"/>
      <c r="AC42" s="508"/>
      <c r="AD42" s="508">
        <v>24</v>
      </c>
      <c r="AE42" s="508"/>
      <c r="AF42" s="508"/>
      <c r="AG42" s="508"/>
      <c r="AH42" s="508"/>
      <c r="AI42" s="508"/>
      <c r="AJ42" s="509">
        <v>7.0514945983886719</v>
      </c>
      <c r="AK42" s="509"/>
      <c r="AL42" s="509"/>
      <c r="AM42" s="509"/>
      <c r="AN42" s="509"/>
      <c r="AO42" s="509"/>
      <c r="AP42" s="509">
        <v>0.40976235111236575</v>
      </c>
      <c r="AQ42" s="509"/>
      <c r="AR42" s="509"/>
      <c r="AS42" s="509"/>
      <c r="AT42" s="508">
        <v>24</v>
      </c>
      <c r="AU42" s="508"/>
      <c r="AV42" s="508"/>
      <c r="AW42" s="508"/>
      <c r="AX42" s="508"/>
      <c r="AY42" s="508">
        <v>14.076999664306641</v>
      </c>
      <c r="AZ42" s="508"/>
      <c r="BA42" s="508"/>
      <c r="BB42" s="508"/>
      <c r="BC42" s="508"/>
      <c r="BD42" s="508">
        <v>24</v>
      </c>
      <c r="BE42" s="508"/>
      <c r="BF42" s="508"/>
      <c r="BG42" s="508"/>
      <c r="BH42" s="508"/>
    </row>
    <row r="43" spans="2:60" ht="0.75" customHeight="1"/>
    <row r="44" spans="2:60" ht="14.25" customHeight="1">
      <c r="B44" s="514" t="s">
        <v>40</v>
      </c>
      <c r="C44" s="514"/>
      <c r="D44" s="514"/>
      <c r="E44" s="514"/>
      <c r="F44" s="513">
        <v>74.242416381835938</v>
      </c>
      <c r="G44" s="513"/>
      <c r="H44" s="513"/>
      <c r="I44" s="513">
        <v>52.3829345703125</v>
      </c>
      <c r="J44" s="513"/>
      <c r="K44" s="508">
        <v>101.85558319091797</v>
      </c>
      <c r="L44" s="508"/>
      <c r="M44" s="508"/>
      <c r="N44" s="508">
        <v>91.7386474609375</v>
      </c>
      <c r="O44" s="508"/>
      <c r="P44" s="508"/>
      <c r="Q44" s="508"/>
      <c r="R44" s="508"/>
      <c r="S44" s="508"/>
      <c r="T44" s="508">
        <v>10.116935729980469</v>
      </c>
      <c r="U44" s="508"/>
      <c r="V44" s="508"/>
      <c r="W44" s="508"/>
      <c r="X44" s="508">
        <v>2.7667837142944336</v>
      </c>
      <c r="Y44" s="508"/>
      <c r="Z44" s="508"/>
      <c r="AA44" s="508"/>
      <c r="AB44" s="508"/>
      <c r="AC44" s="508"/>
      <c r="AD44" s="508">
        <v>24</v>
      </c>
      <c r="AE44" s="508"/>
      <c r="AF44" s="508"/>
      <c r="AG44" s="508"/>
      <c r="AH44" s="508"/>
      <c r="AI44" s="508"/>
      <c r="AJ44" s="509">
        <v>8.5469970703125</v>
      </c>
      <c r="AK44" s="509"/>
      <c r="AL44" s="509"/>
      <c r="AM44" s="509"/>
      <c r="AN44" s="509"/>
      <c r="AO44" s="509"/>
      <c r="AP44" s="509">
        <v>0.4966659997558594</v>
      </c>
      <c r="AQ44" s="509"/>
      <c r="AR44" s="509"/>
      <c r="AS44" s="509"/>
      <c r="AT44" s="508">
        <v>24</v>
      </c>
      <c r="AU44" s="508"/>
      <c r="AV44" s="508"/>
      <c r="AW44" s="508"/>
      <c r="AX44" s="508"/>
      <c r="AY44" s="508">
        <v>17.939498901367187</v>
      </c>
      <c r="AZ44" s="508"/>
      <c r="BA44" s="508"/>
      <c r="BB44" s="508"/>
      <c r="BC44" s="508"/>
      <c r="BD44" s="508">
        <v>24</v>
      </c>
      <c r="BE44" s="508"/>
      <c r="BF44" s="508"/>
      <c r="BG44" s="508"/>
      <c r="BH44" s="508"/>
    </row>
    <row r="45" spans="2:60" ht="1.5" customHeight="1"/>
    <row r="46" spans="2:60" ht="14.25" customHeight="1">
      <c r="B46" s="514" t="s">
        <v>41</v>
      </c>
      <c r="C46" s="514"/>
      <c r="D46" s="514"/>
      <c r="E46" s="514"/>
      <c r="F46" s="513">
        <v>75.420738220214844</v>
      </c>
      <c r="G46" s="513"/>
      <c r="H46" s="513"/>
      <c r="I46" s="513">
        <v>53.480308532714844</v>
      </c>
      <c r="J46" s="513"/>
      <c r="K46" s="508">
        <v>105.63999176025391</v>
      </c>
      <c r="L46" s="508"/>
      <c r="M46" s="508"/>
      <c r="N46" s="508">
        <v>95.585464477539062</v>
      </c>
      <c r="O46" s="508"/>
      <c r="P46" s="508"/>
      <c r="Q46" s="508"/>
      <c r="R46" s="508"/>
      <c r="S46" s="508"/>
      <c r="T46" s="508">
        <v>10.054527282714844</v>
      </c>
      <c r="U46" s="508"/>
      <c r="V46" s="508"/>
      <c r="W46" s="508"/>
      <c r="X46" s="508">
        <v>2.866370677947998</v>
      </c>
      <c r="Y46" s="508"/>
      <c r="Z46" s="508"/>
      <c r="AA46" s="508"/>
      <c r="AB46" s="508"/>
      <c r="AC46" s="508"/>
      <c r="AD46" s="508">
        <v>24</v>
      </c>
      <c r="AE46" s="508"/>
      <c r="AF46" s="508"/>
      <c r="AG46" s="508"/>
      <c r="AH46" s="508"/>
      <c r="AI46" s="508"/>
      <c r="AJ46" s="509">
        <v>8.4244956970214844</v>
      </c>
      <c r="AK46" s="509"/>
      <c r="AL46" s="509"/>
      <c r="AM46" s="509"/>
      <c r="AN46" s="509"/>
      <c r="AO46" s="509"/>
      <c r="AP46" s="509">
        <v>0.4895474449539185</v>
      </c>
      <c r="AQ46" s="509"/>
      <c r="AR46" s="509"/>
      <c r="AS46" s="509"/>
      <c r="AT46" s="508">
        <v>24</v>
      </c>
      <c r="AU46" s="508"/>
      <c r="AV46" s="508"/>
      <c r="AW46" s="508"/>
      <c r="AX46" s="508"/>
      <c r="AY46" s="508">
        <v>16.326000213623047</v>
      </c>
      <c r="AZ46" s="508"/>
      <c r="BA46" s="508"/>
      <c r="BB46" s="508"/>
      <c r="BC46" s="508"/>
      <c r="BD46" s="508">
        <v>24</v>
      </c>
      <c r="BE46" s="508"/>
      <c r="BF46" s="508"/>
      <c r="BG46" s="508"/>
      <c r="BH46" s="508"/>
    </row>
    <row r="47" spans="2:60" ht="0.75" customHeight="1"/>
    <row r="48" spans="2:60" ht="14.25" customHeight="1">
      <c r="B48" s="514" t="s">
        <v>42</v>
      </c>
      <c r="C48" s="514"/>
      <c r="D48" s="514"/>
      <c r="E48" s="514"/>
      <c r="F48" s="513">
        <v>85.036865234375</v>
      </c>
      <c r="G48" s="513"/>
      <c r="H48" s="513"/>
      <c r="I48" s="513">
        <v>58.279933929443359</v>
      </c>
      <c r="J48" s="513"/>
      <c r="K48" s="508">
        <v>110.34564208984375</v>
      </c>
      <c r="L48" s="508"/>
      <c r="M48" s="508"/>
      <c r="N48" s="508">
        <v>101.35823822021484</v>
      </c>
      <c r="O48" s="508"/>
      <c r="P48" s="508"/>
      <c r="Q48" s="508"/>
      <c r="R48" s="508"/>
      <c r="S48" s="508"/>
      <c r="T48" s="508">
        <v>8.9874038696289062</v>
      </c>
      <c r="U48" s="508"/>
      <c r="V48" s="508"/>
      <c r="W48" s="508"/>
      <c r="X48" s="508">
        <v>3.484445333480835</v>
      </c>
      <c r="Y48" s="508"/>
      <c r="Z48" s="508"/>
      <c r="AA48" s="508"/>
      <c r="AB48" s="508"/>
      <c r="AC48" s="508"/>
      <c r="AD48" s="508">
        <v>24</v>
      </c>
      <c r="AE48" s="508"/>
      <c r="AF48" s="508"/>
      <c r="AG48" s="508"/>
      <c r="AH48" s="508"/>
      <c r="AI48" s="508"/>
      <c r="AJ48" s="509">
        <v>7.7869987487792969</v>
      </c>
      <c r="AK48" s="509"/>
      <c r="AL48" s="509"/>
      <c r="AM48" s="509"/>
      <c r="AN48" s="509"/>
      <c r="AO48" s="509"/>
      <c r="AP48" s="509">
        <v>0.45250249729156494</v>
      </c>
      <c r="AQ48" s="509"/>
      <c r="AR48" s="509"/>
      <c r="AS48" s="509"/>
      <c r="AT48" s="508">
        <v>24</v>
      </c>
      <c r="AU48" s="508"/>
      <c r="AV48" s="508"/>
      <c r="AW48" s="508"/>
      <c r="AX48" s="508"/>
      <c r="AY48" s="508">
        <v>16.235000610351563</v>
      </c>
      <c r="AZ48" s="508"/>
      <c r="BA48" s="508"/>
      <c r="BB48" s="508"/>
      <c r="BC48" s="508"/>
      <c r="BD48" s="508">
        <v>24</v>
      </c>
      <c r="BE48" s="508"/>
      <c r="BF48" s="508"/>
      <c r="BG48" s="508"/>
      <c r="BH48" s="508"/>
    </row>
    <row r="49" spans="2:60" ht="0.75" customHeight="1"/>
    <row r="50" spans="2:60" ht="15" customHeight="1">
      <c r="B50" s="514" t="s">
        <v>43</v>
      </c>
      <c r="C50" s="514"/>
      <c r="D50" s="514"/>
      <c r="E50" s="514"/>
      <c r="F50" s="513">
        <v>95.386100769042969</v>
      </c>
      <c r="G50" s="513"/>
      <c r="H50" s="513"/>
      <c r="I50" s="513">
        <v>65.156517028808594</v>
      </c>
      <c r="J50" s="513"/>
      <c r="K50" s="508">
        <v>120.25157928466797</v>
      </c>
      <c r="L50" s="508"/>
      <c r="M50" s="508"/>
      <c r="N50" s="508">
        <v>113.54298400878906</v>
      </c>
      <c r="O50" s="508"/>
      <c r="P50" s="508"/>
      <c r="Q50" s="508"/>
      <c r="R50" s="508"/>
      <c r="S50" s="508"/>
      <c r="T50" s="508">
        <v>6.7085952758789062</v>
      </c>
      <c r="U50" s="508"/>
      <c r="V50" s="508"/>
      <c r="W50" s="508"/>
      <c r="X50" s="508">
        <v>4.0893368721008301</v>
      </c>
      <c r="Y50" s="508"/>
      <c r="Z50" s="508"/>
      <c r="AA50" s="508"/>
      <c r="AB50" s="508"/>
      <c r="AC50" s="508"/>
      <c r="AD50" s="508">
        <v>24</v>
      </c>
      <c r="AE50" s="508"/>
      <c r="AF50" s="508"/>
      <c r="AG50" s="508"/>
      <c r="AH50" s="508"/>
      <c r="AI50" s="508"/>
      <c r="AJ50" s="509">
        <v>6.3149986267089844</v>
      </c>
      <c r="AK50" s="509"/>
      <c r="AL50" s="509"/>
      <c r="AM50" s="509"/>
      <c r="AN50" s="509"/>
      <c r="AO50" s="509"/>
      <c r="AP50" s="509">
        <v>0.36696457019805911</v>
      </c>
      <c r="AQ50" s="509"/>
      <c r="AR50" s="509"/>
      <c r="AS50" s="509"/>
      <c r="AT50" s="508">
        <v>24</v>
      </c>
      <c r="AU50" s="508"/>
      <c r="AV50" s="508"/>
      <c r="AW50" s="508"/>
      <c r="AX50" s="508"/>
      <c r="AY50" s="508">
        <v>15.487998962402344</v>
      </c>
      <c r="AZ50" s="508"/>
      <c r="BA50" s="508"/>
      <c r="BB50" s="508"/>
      <c r="BC50" s="508"/>
      <c r="BD50" s="508">
        <v>24</v>
      </c>
      <c r="BE50" s="508"/>
      <c r="BF50" s="508"/>
      <c r="BG50" s="508"/>
      <c r="BH50" s="508"/>
    </row>
    <row r="51" spans="2:60" ht="0.75" customHeight="1"/>
    <row r="52" spans="2:60" ht="14.25" customHeight="1">
      <c r="B52" s="514" t="s">
        <v>44</v>
      </c>
      <c r="C52" s="514"/>
      <c r="D52" s="514"/>
      <c r="E52" s="514"/>
      <c r="F52" s="513">
        <v>91.064315795898438</v>
      </c>
      <c r="G52" s="513"/>
      <c r="H52" s="513"/>
      <c r="I52" s="513">
        <v>62.708583831787109</v>
      </c>
      <c r="J52" s="513"/>
      <c r="K52" s="508">
        <v>119.86177062988281</v>
      </c>
      <c r="L52" s="508"/>
      <c r="M52" s="508"/>
      <c r="N52" s="508">
        <v>112.64528656005859</v>
      </c>
      <c r="O52" s="508"/>
      <c r="P52" s="508"/>
      <c r="Q52" s="508"/>
      <c r="R52" s="508"/>
      <c r="S52" s="508"/>
      <c r="T52" s="508">
        <v>7.2164840698242187</v>
      </c>
      <c r="U52" s="508"/>
      <c r="V52" s="508"/>
      <c r="W52" s="508"/>
      <c r="X52" s="508">
        <v>3.8659079074859619</v>
      </c>
      <c r="Y52" s="508"/>
      <c r="Z52" s="508"/>
      <c r="AA52" s="508"/>
      <c r="AB52" s="508"/>
      <c r="AC52" s="508"/>
      <c r="AD52" s="508">
        <v>24</v>
      </c>
      <c r="AE52" s="508"/>
      <c r="AF52" s="508"/>
      <c r="AG52" s="508"/>
      <c r="AH52" s="508"/>
      <c r="AI52" s="508"/>
      <c r="AJ52" s="509">
        <v>6.8434944152832031</v>
      </c>
      <c r="AK52" s="509"/>
      <c r="AL52" s="509"/>
      <c r="AM52" s="509"/>
      <c r="AN52" s="509"/>
      <c r="AO52" s="509"/>
      <c r="AP52" s="509">
        <v>0.39767546047210695</v>
      </c>
      <c r="AQ52" s="509"/>
      <c r="AR52" s="509"/>
      <c r="AS52" s="509"/>
      <c r="AT52" s="508">
        <v>24</v>
      </c>
      <c r="AU52" s="508"/>
      <c r="AV52" s="508"/>
      <c r="AW52" s="508"/>
      <c r="AX52" s="508"/>
      <c r="AY52" s="508">
        <v>14.937498092651367</v>
      </c>
      <c r="AZ52" s="508"/>
      <c r="BA52" s="508"/>
      <c r="BB52" s="508"/>
      <c r="BC52" s="508"/>
      <c r="BD52" s="508">
        <v>24</v>
      </c>
      <c r="BE52" s="508"/>
      <c r="BF52" s="508"/>
      <c r="BG52" s="508"/>
      <c r="BH52" s="508"/>
    </row>
    <row r="53" spans="2:60" ht="0.75" customHeight="1"/>
    <row r="54" spans="2:60" ht="14.25" customHeight="1">
      <c r="B54" s="514" t="s">
        <v>45</v>
      </c>
      <c r="C54" s="514"/>
      <c r="D54" s="514"/>
      <c r="E54" s="514"/>
      <c r="F54" s="513">
        <v>100.59078216552734</v>
      </c>
      <c r="G54" s="513"/>
      <c r="H54" s="513"/>
      <c r="I54" s="513">
        <v>66.639686584472656</v>
      </c>
      <c r="J54" s="513"/>
      <c r="K54" s="508">
        <v>116.77389526367187</v>
      </c>
      <c r="L54" s="508"/>
      <c r="M54" s="508"/>
      <c r="N54" s="508">
        <v>110.92594146728516</v>
      </c>
      <c r="O54" s="508"/>
      <c r="P54" s="508"/>
      <c r="Q54" s="508"/>
      <c r="R54" s="508"/>
      <c r="S54" s="508"/>
      <c r="T54" s="508">
        <v>5.8479537963867187</v>
      </c>
      <c r="U54" s="508"/>
      <c r="V54" s="508"/>
      <c r="W54" s="508"/>
      <c r="X54" s="508">
        <v>4.3742332458496094</v>
      </c>
      <c r="Y54" s="508"/>
      <c r="Z54" s="508"/>
      <c r="AA54" s="508"/>
      <c r="AB54" s="508"/>
      <c r="AC54" s="508"/>
      <c r="AD54" s="508">
        <v>24</v>
      </c>
      <c r="AE54" s="508"/>
      <c r="AF54" s="508"/>
      <c r="AG54" s="508"/>
      <c r="AH54" s="508"/>
      <c r="AI54" s="508"/>
      <c r="AJ54" s="509">
        <v>5.9639930725097656</v>
      </c>
      <c r="AK54" s="509"/>
      <c r="AL54" s="509"/>
      <c r="AM54" s="509"/>
      <c r="AN54" s="509"/>
      <c r="AO54" s="509"/>
      <c r="AP54" s="509">
        <v>0.34656763744354246</v>
      </c>
      <c r="AQ54" s="509"/>
      <c r="AR54" s="509"/>
      <c r="AS54" s="509"/>
      <c r="AT54" s="508">
        <v>24</v>
      </c>
      <c r="AU54" s="508"/>
      <c r="AV54" s="508"/>
      <c r="AW54" s="508"/>
      <c r="AX54" s="508"/>
      <c r="AY54" s="508">
        <v>14.895998954772949</v>
      </c>
      <c r="AZ54" s="508"/>
      <c r="BA54" s="508"/>
      <c r="BB54" s="508"/>
      <c r="BC54" s="508"/>
      <c r="BD54" s="508">
        <v>24</v>
      </c>
      <c r="BE54" s="508"/>
      <c r="BF54" s="508"/>
      <c r="BG54" s="508"/>
      <c r="BH54" s="508"/>
    </row>
    <row r="55" spans="2:60" ht="1.5" customHeight="1"/>
    <row r="56" spans="2:60" ht="14.25" customHeight="1">
      <c r="B56" s="514" t="s">
        <v>46</v>
      </c>
      <c r="C56" s="514"/>
      <c r="D56" s="514"/>
      <c r="E56" s="514"/>
      <c r="F56" s="513">
        <v>101.09398651123047</v>
      </c>
      <c r="G56" s="513"/>
      <c r="H56" s="513"/>
      <c r="I56" s="513">
        <v>66.298408508300781</v>
      </c>
      <c r="J56" s="513"/>
      <c r="K56" s="508">
        <v>125.72050476074219</v>
      </c>
      <c r="L56" s="508"/>
      <c r="M56" s="508"/>
      <c r="N56" s="508">
        <v>119.62580871582031</v>
      </c>
      <c r="O56" s="508"/>
      <c r="P56" s="508"/>
      <c r="Q56" s="508"/>
      <c r="R56" s="508"/>
      <c r="S56" s="508"/>
      <c r="T56" s="508">
        <v>6.094696044921875</v>
      </c>
      <c r="U56" s="508"/>
      <c r="V56" s="508"/>
      <c r="W56" s="508"/>
      <c r="X56" s="508">
        <v>4.800356388092041</v>
      </c>
      <c r="Y56" s="508"/>
      <c r="Z56" s="508"/>
      <c r="AA56" s="508"/>
      <c r="AB56" s="508"/>
      <c r="AC56" s="508"/>
      <c r="AD56" s="508">
        <v>24</v>
      </c>
      <c r="AE56" s="508"/>
      <c r="AF56" s="508"/>
      <c r="AG56" s="508"/>
      <c r="AH56" s="508"/>
      <c r="AI56" s="508"/>
      <c r="AJ56" s="509">
        <v>6.6389961242675781</v>
      </c>
      <c r="AK56" s="509"/>
      <c r="AL56" s="509"/>
      <c r="AM56" s="509"/>
      <c r="AN56" s="509"/>
      <c r="AO56" s="509"/>
      <c r="AP56" s="509">
        <v>0.38579206478118899</v>
      </c>
      <c r="AQ56" s="509"/>
      <c r="AR56" s="509"/>
      <c r="AS56" s="509"/>
      <c r="AT56" s="508">
        <v>24</v>
      </c>
      <c r="AU56" s="508"/>
      <c r="AV56" s="508"/>
      <c r="AW56" s="508"/>
      <c r="AX56" s="508"/>
      <c r="AY56" s="508">
        <v>16.252498626708984</v>
      </c>
      <c r="AZ56" s="508"/>
      <c r="BA56" s="508"/>
      <c r="BB56" s="508"/>
      <c r="BC56" s="508"/>
      <c r="BD56" s="508">
        <v>24</v>
      </c>
      <c r="BE56" s="508"/>
      <c r="BF56" s="508"/>
      <c r="BG56" s="508"/>
      <c r="BH56" s="508"/>
    </row>
    <row r="57" spans="2:60" ht="0.75" customHeight="1"/>
    <row r="58" spans="2:60" ht="14.25" customHeight="1">
      <c r="B58" s="514" t="s">
        <v>47</v>
      </c>
      <c r="C58" s="514"/>
      <c r="D58" s="514"/>
      <c r="E58" s="514"/>
      <c r="F58" s="513">
        <v>102.50575256347656</v>
      </c>
      <c r="G58" s="513"/>
      <c r="H58" s="513"/>
      <c r="I58" s="513">
        <v>68.36529541015625</v>
      </c>
      <c r="J58" s="513"/>
      <c r="K58" s="508">
        <v>152.40687561035156</v>
      </c>
      <c r="L58" s="508"/>
      <c r="M58" s="508"/>
      <c r="N58" s="508">
        <v>145.70533752441406</v>
      </c>
      <c r="O58" s="508"/>
      <c r="P58" s="508"/>
      <c r="Q58" s="508"/>
      <c r="R58" s="508"/>
      <c r="S58" s="508"/>
      <c r="T58" s="508">
        <v>6.7015380859375</v>
      </c>
      <c r="U58" s="508"/>
      <c r="V58" s="508"/>
      <c r="W58" s="508"/>
      <c r="X58" s="508">
        <v>5.6886448860168457</v>
      </c>
      <c r="Y58" s="508"/>
      <c r="Z58" s="508"/>
      <c r="AA58" s="508"/>
      <c r="AB58" s="508"/>
      <c r="AC58" s="508"/>
      <c r="AD58" s="508">
        <v>24</v>
      </c>
      <c r="AE58" s="508"/>
      <c r="AF58" s="508"/>
      <c r="AG58" s="508"/>
      <c r="AH58" s="508"/>
      <c r="AI58" s="508"/>
      <c r="AJ58" s="509">
        <v>7.8619918823242187</v>
      </c>
      <c r="AK58" s="509"/>
      <c r="AL58" s="509"/>
      <c r="AM58" s="509"/>
      <c r="AN58" s="509"/>
      <c r="AO58" s="509"/>
      <c r="AP58" s="509">
        <v>0.45686034828186034</v>
      </c>
      <c r="AQ58" s="509"/>
      <c r="AR58" s="509"/>
      <c r="AS58" s="509"/>
      <c r="AT58" s="508">
        <v>24</v>
      </c>
      <c r="AU58" s="508"/>
      <c r="AV58" s="508"/>
      <c r="AW58" s="508"/>
      <c r="AX58" s="508"/>
      <c r="AY58" s="508">
        <v>19.297996520996094</v>
      </c>
      <c r="AZ58" s="508"/>
      <c r="BA58" s="508"/>
      <c r="BB58" s="508"/>
      <c r="BC58" s="508"/>
      <c r="BD58" s="508">
        <v>24</v>
      </c>
      <c r="BE58" s="508"/>
      <c r="BF58" s="508"/>
      <c r="BG58" s="508"/>
      <c r="BH58" s="508"/>
    </row>
    <row r="59" spans="2:60" ht="1.5" customHeight="1"/>
    <row r="60" spans="2:60" ht="14.25" customHeight="1">
      <c r="B60" s="514" t="s">
        <v>48</v>
      </c>
      <c r="C60" s="514"/>
      <c r="D60" s="514"/>
      <c r="E60" s="514"/>
      <c r="F60" s="513">
        <v>103.11811065673828</v>
      </c>
      <c r="G60" s="513"/>
      <c r="H60" s="513"/>
      <c r="I60" s="513">
        <v>69.076210021972656</v>
      </c>
      <c r="J60" s="513"/>
      <c r="K60" s="508">
        <v>154.71142578125</v>
      </c>
      <c r="L60" s="508"/>
      <c r="M60" s="508"/>
      <c r="N60" s="508">
        <v>147.33045959472656</v>
      </c>
      <c r="O60" s="508"/>
      <c r="P60" s="508"/>
      <c r="Q60" s="508"/>
      <c r="R60" s="508"/>
      <c r="S60" s="508"/>
      <c r="T60" s="508">
        <v>7.3809661865234375</v>
      </c>
      <c r="U60" s="508"/>
      <c r="V60" s="508"/>
      <c r="W60" s="508"/>
      <c r="X60" s="508">
        <v>5.8046383857727051</v>
      </c>
      <c r="Y60" s="508"/>
      <c r="Z60" s="508"/>
      <c r="AA60" s="508"/>
      <c r="AB60" s="508"/>
      <c r="AC60" s="508"/>
      <c r="AD60" s="508">
        <v>24</v>
      </c>
      <c r="AE60" s="508"/>
      <c r="AF60" s="508"/>
      <c r="AG60" s="508"/>
      <c r="AH60" s="508"/>
      <c r="AI60" s="508"/>
      <c r="AJ60" s="509">
        <v>8.644500732421875</v>
      </c>
      <c r="AK60" s="509"/>
      <c r="AL60" s="509"/>
      <c r="AM60" s="509"/>
      <c r="AN60" s="509"/>
      <c r="AO60" s="509"/>
      <c r="AP60" s="509">
        <v>0.50233193756103522</v>
      </c>
      <c r="AQ60" s="509"/>
      <c r="AR60" s="509"/>
      <c r="AS60" s="509"/>
      <c r="AT60" s="508">
        <v>24</v>
      </c>
      <c r="AU60" s="508"/>
      <c r="AV60" s="508"/>
      <c r="AW60" s="508"/>
      <c r="AX60" s="508"/>
      <c r="AY60" s="508">
        <v>19.945999145507813</v>
      </c>
      <c r="AZ60" s="508"/>
      <c r="BA60" s="508"/>
      <c r="BB60" s="508"/>
      <c r="BC60" s="508"/>
      <c r="BD60" s="508">
        <v>24</v>
      </c>
      <c r="BE60" s="508"/>
      <c r="BF60" s="508"/>
      <c r="BG60" s="508"/>
      <c r="BH60" s="508"/>
    </row>
    <row r="61" spans="2:60" ht="0.75" customHeight="1"/>
    <row r="62" spans="2:60" ht="14.25" customHeight="1">
      <c r="B62" s="514" t="s">
        <v>49</v>
      </c>
      <c r="C62" s="514"/>
      <c r="D62" s="514"/>
      <c r="E62" s="514"/>
      <c r="F62" s="513">
        <v>102.27987670898437</v>
      </c>
      <c r="G62" s="513"/>
      <c r="H62" s="513"/>
      <c r="I62" s="513">
        <v>68.136825561523438</v>
      </c>
      <c r="J62" s="513"/>
      <c r="K62" s="508">
        <v>151.78228759765625</v>
      </c>
      <c r="L62" s="508"/>
      <c r="M62" s="508"/>
      <c r="N62" s="508">
        <v>146.98626708984375</v>
      </c>
      <c r="O62" s="508"/>
      <c r="P62" s="508"/>
      <c r="Q62" s="508"/>
      <c r="R62" s="508"/>
      <c r="S62" s="508"/>
      <c r="T62" s="508">
        <v>4.7960205078125</v>
      </c>
      <c r="U62" s="508"/>
      <c r="V62" s="508"/>
      <c r="W62" s="508"/>
      <c r="X62" s="508">
        <v>5.5359892845153809</v>
      </c>
      <c r="Y62" s="508"/>
      <c r="Z62" s="508"/>
      <c r="AA62" s="508"/>
      <c r="AB62" s="508"/>
      <c r="AC62" s="508"/>
      <c r="AD62" s="508">
        <v>24</v>
      </c>
      <c r="AE62" s="508"/>
      <c r="AF62" s="508"/>
      <c r="AG62" s="508"/>
      <c r="AH62" s="508"/>
      <c r="AI62" s="508"/>
      <c r="AJ62" s="509">
        <v>6.1030006408691406</v>
      </c>
      <c r="AK62" s="509"/>
      <c r="AL62" s="509"/>
      <c r="AM62" s="509"/>
      <c r="AN62" s="509"/>
      <c r="AO62" s="509"/>
      <c r="AP62" s="509">
        <v>0.35464536724090578</v>
      </c>
      <c r="AQ62" s="509"/>
      <c r="AR62" s="509"/>
      <c r="AS62" s="509"/>
      <c r="AT62" s="508">
        <v>24</v>
      </c>
      <c r="AU62" s="508"/>
      <c r="AV62" s="508"/>
      <c r="AW62" s="508"/>
      <c r="AX62" s="508"/>
      <c r="AY62" s="508">
        <v>14.98599910736084</v>
      </c>
      <c r="AZ62" s="508"/>
      <c r="BA62" s="508"/>
      <c r="BB62" s="508"/>
      <c r="BC62" s="508"/>
      <c r="BD62" s="508">
        <v>24</v>
      </c>
      <c r="BE62" s="508"/>
      <c r="BF62" s="508"/>
      <c r="BG62" s="508"/>
      <c r="BH62" s="508"/>
    </row>
    <row r="63" spans="2:60" ht="0.75" customHeight="1"/>
    <row r="64" spans="2:60" ht="15" customHeight="1">
      <c r="B64" s="514" t="s">
        <v>50</v>
      </c>
      <c r="C64" s="514"/>
      <c r="D64" s="514"/>
      <c r="E64" s="514"/>
      <c r="F64" s="513">
        <v>101.5435791015625</v>
      </c>
      <c r="G64" s="513"/>
      <c r="H64" s="513"/>
      <c r="I64" s="513">
        <v>67.44012451171875</v>
      </c>
      <c r="J64" s="513"/>
      <c r="K64" s="508">
        <v>151.21823120117187</v>
      </c>
      <c r="L64" s="508"/>
      <c r="M64" s="508"/>
      <c r="N64" s="508">
        <v>145.71333312988281</v>
      </c>
      <c r="O64" s="508"/>
      <c r="P64" s="508"/>
      <c r="Q64" s="508"/>
      <c r="R64" s="508"/>
      <c r="S64" s="508"/>
      <c r="T64" s="508">
        <v>5.5048980712890625</v>
      </c>
      <c r="U64" s="508"/>
      <c r="V64" s="508"/>
      <c r="W64" s="508"/>
      <c r="X64" s="508">
        <v>5.554572582244873</v>
      </c>
      <c r="Y64" s="508"/>
      <c r="Z64" s="508"/>
      <c r="AA64" s="508"/>
      <c r="AB64" s="508"/>
      <c r="AC64" s="508"/>
      <c r="AD64" s="508">
        <v>24</v>
      </c>
      <c r="AE64" s="508"/>
      <c r="AF64" s="508"/>
      <c r="AG64" s="508"/>
      <c r="AH64" s="508"/>
      <c r="AI64" s="508"/>
      <c r="AJ64" s="509">
        <v>6.8770027160644531</v>
      </c>
      <c r="AK64" s="509"/>
      <c r="AL64" s="509"/>
      <c r="AM64" s="509"/>
      <c r="AN64" s="509"/>
      <c r="AO64" s="509"/>
      <c r="AP64" s="509">
        <v>0.39962262783050539</v>
      </c>
      <c r="AQ64" s="509"/>
      <c r="AR64" s="509"/>
      <c r="AS64" s="509"/>
      <c r="AT64" s="508">
        <v>24</v>
      </c>
      <c r="AU64" s="508"/>
      <c r="AV64" s="508"/>
      <c r="AW64" s="508"/>
      <c r="AX64" s="508"/>
      <c r="AY64" s="508">
        <v>15.396499633789063</v>
      </c>
      <c r="AZ64" s="508"/>
      <c r="BA64" s="508"/>
      <c r="BB64" s="508"/>
      <c r="BC64" s="508"/>
      <c r="BD64" s="508">
        <v>24</v>
      </c>
      <c r="BE64" s="508"/>
      <c r="BF64" s="508"/>
      <c r="BG64" s="508"/>
      <c r="BH64" s="508"/>
    </row>
    <row r="65" spans="2:60" ht="0.75" customHeight="1"/>
    <row r="66" spans="2:60" ht="14.25" customHeight="1">
      <c r="B66" s="514" t="s">
        <v>51</v>
      </c>
      <c r="C66" s="514"/>
      <c r="D66" s="514"/>
      <c r="E66" s="514"/>
      <c r="F66" s="513">
        <v>101.63809204101562</v>
      </c>
      <c r="G66" s="513"/>
      <c r="H66" s="513"/>
      <c r="I66" s="513">
        <v>66.856727600097656</v>
      </c>
      <c r="J66" s="513"/>
      <c r="K66" s="508">
        <v>149.50260925292969</v>
      </c>
      <c r="L66" s="508"/>
      <c r="M66" s="508"/>
      <c r="N66" s="508">
        <v>143.66067504882813</v>
      </c>
      <c r="O66" s="508"/>
      <c r="P66" s="508"/>
      <c r="Q66" s="508"/>
      <c r="R66" s="508"/>
      <c r="S66" s="508"/>
      <c r="T66" s="508">
        <v>5.8419342041015625</v>
      </c>
      <c r="U66" s="508"/>
      <c r="V66" s="508"/>
      <c r="W66" s="508"/>
      <c r="X66" s="508">
        <v>5.6166524887084961</v>
      </c>
      <c r="Y66" s="508"/>
      <c r="Z66" s="508"/>
      <c r="AA66" s="508"/>
      <c r="AB66" s="508"/>
      <c r="AC66" s="508"/>
      <c r="AD66" s="508">
        <v>24</v>
      </c>
      <c r="AE66" s="508"/>
      <c r="AF66" s="508"/>
      <c r="AG66" s="508"/>
      <c r="AH66" s="508"/>
      <c r="AI66" s="508"/>
      <c r="AJ66" s="509">
        <v>7.1895027160644531</v>
      </c>
      <c r="AK66" s="509"/>
      <c r="AL66" s="509"/>
      <c r="AM66" s="509"/>
      <c r="AN66" s="509"/>
      <c r="AO66" s="509"/>
      <c r="AP66" s="509">
        <v>0.41778200283050537</v>
      </c>
      <c r="AQ66" s="509"/>
      <c r="AR66" s="509"/>
      <c r="AS66" s="509"/>
      <c r="AT66" s="508">
        <v>24</v>
      </c>
      <c r="AU66" s="508"/>
      <c r="AV66" s="508"/>
      <c r="AW66" s="508"/>
      <c r="AX66" s="508"/>
      <c r="AY66" s="508">
        <v>14.831000328063965</v>
      </c>
      <c r="AZ66" s="508"/>
      <c r="BA66" s="508"/>
      <c r="BB66" s="508"/>
      <c r="BC66" s="508"/>
      <c r="BD66" s="508">
        <v>24</v>
      </c>
      <c r="BE66" s="508"/>
      <c r="BF66" s="508"/>
      <c r="BG66" s="508"/>
      <c r="BH66" s="508"/>
    </row>
    <row r="67" spans="2:60" ht="0.75" customHeight="1"/>
    <row r="68" spans="2:60" ht="14.25" customHeight="1">
      <c r="B68" s="514" t="s">
        <v>52</v>
      </c>
      <c r="C68" s="514"/>
      <c r="D68" s="514"/>
      <c r="E68" s="514"/>
      <c r="F68" s="513">
        <v>101.89699554443359</v>
      </c>
      <c r="G68" s="513"/>
      <c r="H68" s="513"/>
      <c r="I68" s="513">
        <v>64.788200378417969</v>
      </c>
      <c r="J68" s="513"/>
      <c r="K68" s="508">
        <v>113.91287231445312</v>
      </c>
      <c r="L68" s="508"/>
      <c r="M68" s="508"/>
      <c r="N68" s="508">
        <v>108.61077880859375</v>
      </c>
      <c r="O68" s="508"/>
      <c r="P68" s="508"/>
      <c r="Q68" s="508"/>
      <c r="R68" s="508"/>
      <c r="S68" s="508"/>
      <c r="T68" s="508">
        <v>5.302093505859375</v>
      </c>
      <c r="U68" s="508"/>
      <c r="V68" s="508"/>
      <c r="W68" s="508"/>
      <c r="X68" s="508">
        <v>4.5920987129211426</v>
      </c>
      <c r="Y68" s="508"/>
      <c r="Z68" s="508"/>
      <c r="AA68" s="508"/>
      <c r="AB68" s="508"/>
      <c r="AC68" s="508"/>
      <c r="AD68" s="508">
        <v>24</v>
      </c>
      <c r="AE68" s="508"/>
      <c r="AF68" s="508"/>
      <c r="AG68" s="508"/>
      <c r="AH68" s="508"/>
      <c r="AI68" s="508"/>
      <c r="AJ68" s="509">
        <v>6.3314933776855469</v>
      </c>
      <c r="AK68" s="509"/>
      <c r="AL68" s="509"/>
      <c r="AM68" s="509"/>
      <c r="AN68" s="509"/>
      <c r="AO68" s="509"/>
      <c r="AP68" s="509">
        <v>0.36792308017730713</v>
      </c>
      <c r="AQ68" s="509"/>
      <c r="AR68" s="509"/>
      <c r="AS68" s="509"/>
      <c r="AT68" s="508">
        <v>24</v>
      </c>
      <c r="AU68" s="508"/>
      <c r="AV68" s="508"/>
      <c r="AW68" s="508"/>
      <c r="AX68" s="508"/>
      <c r="AY68" s="508">
        <v>14.820998191833496</v>
      </c>
      <c r="AZ68" s="508"/>
      <c r="BA68" s="508"/>
      <c r="BB68" s="508"/>
      <c r="BC68" s="508"/>
      <c r="BD68" s="508">
        <v>24</v>
      </c>
      <c r="BE68" s="508"/>
      <c r="BF68" s="508"/>
      <c r="BG68" s="508"/>
      <c r="BH68" s="508"/>
    </row>
    <row r="69" spans="2:60" ht="1.5" customHeight="1"/>
    <row r="70" spans="2:60" ht="14.25" customHeight="1">
      <c r="B70" s="514" t="s">
        <v>53</v>
      </c>
      <c r="C70" s="514"/>
      <c r="D70" s="514"/>
      <c r="E70" s="514"/>
      <c r="F70" s="513">
        <v>101.51749420166016</v>
      </c>
      <c r="G70" s="513"/>
      <c r="H70" s="513"/>
      <c r="I70" s="513">
        <v>66.130203247070312</v>
      </c>
      <c r="J70" s="513"/>
      <c r="K70" s="508">
        <v>141.31808471679687</v>
      </c>
      <c r="L70" s="508"/>
      <c r="M70" s="508"/>
      <c r="N70" s="508">
        <v>134.74591064453125</v>
      </c>
      <c r="O70" s="508"/>
      <c r="P70" s="508"/>
      <c r="Q70" s="508"/>
      <c r="R70" s="508"/>
      <c r="S70" s="508"/>
      <c r="T70" s="508">
        <v>6.572174072265625</v>
      </c>
      <c r="U70" s="508"/>
      <c r="V70" s="508"/>
      <c r="W70" s="508"/>
      <c r="X70" s="508">
        <v>5.460263729095459</v>
      </c>
      <c r="Y70" s="508"/>
      <c r="Z70" s="508"/>
      <c r="AA70" s="508"/>
      <c r="AB70" s="508"/>
      <c r="AC70" s="508"/>
      <c r="AD70" s="508">
        <v>24</v>
      </c>
      <c r="AE70" s="508"/>
      <c r="AF70" s="508"/>
      <c r="AG70" s="508"/>
      <c r="AH70" s="508"/>
      <c r="AI70" s="508"/>
      <c r="AJ70" s="509">
        <v>7.6219978332519531</v>
      </c>
      <c r="AK70" s="509"/>
      <c r="AL70" s="509"/>
      <c r="AM70" s="509"/>
      <c r="AN70" s="509"/>
      <c r="AO70" s="509"/>
      <c r="AP70" s="509">
        <v>0.442914294090271</v>
      </c>
      <c r="AQ70" s="509"/>
      <c r="AR70" s="509"/>
      <c r="AS70" s="509"/>
      <c r="AT70" s="508">
        <v>24</v>
      </c>
      <c r="AU70" s="508"/>
      <c r="AV70" s="508"/>
      <c r="AW70" s="508"/>
      <c r="AX70" s="508"/>
      <c r="AY70" s="508">
        <v>15.895999908447266</v>
      </c>
      <c r="AZ70" s="508"/>
      <c r="BA70" s="508"/>
      <c r="BB70" s="508"/>
      <c r="BC70" s="508"/>
      <c r="BD70" s="508">
        <v>24</v>
      </c>
      <c r="BE70" s="508"/>
      <c r="BF70" s="508"/>
      <c r="BG70" s="508"/>
      <c r="BH70" s="508"/>
    </row>
    <row r="71" spans="2:60" ht="0.75" customHeight="1"/>
    <row r="72" spans="2:60" ht="14.25" customHeight="1">
      <c r="B72" s="514" t="s">
        <v>54</v>
      </c>
      <c r="C72" s="514"/>
      <c r="D72" s="514"/>
      <c r="E72" s="514"/>
      <c r="F72" s="513">
        <v>102.18895721435547</v>
      </c>
      <c r="G72" s="513"/>
      <c r="H72" s="513"/>
      <c r="I72" s="513">
        <v>67.39727783203125</v>
      </c>
      <c r="J72" s="513"/>
      <c r="K72" s="508">
        <v>144.98171997070312</v>
      </c>
      <c r="L72" s="508"/>
      <c r="M72" s="508"/>
      <c r="N72" s="508">
        <v>137.39279174804687</v>
      </c>
      <c r="O72" s="508"/>
      <c r="P72" s="508"/>
      <c r="Q72" s="508"/>
      <c r="R72" s="508"/>
      <c r="S72" s="508"/>
      <c r="T72" s="508">
        <v>7.58892822265625</v>
      </c>
      <c r="U72" s="508"/>
      <c r="V72" s="508"/>
      <c r="W72" s="508"/>
      <c r="X72" s="508">
        <v>5.581444263458252</v>
      </c>
      <c r="Y72" s="508"/>
      <c r="Z72" s="508"/>
      <c r="AA72" s="508"/>
      <c r="AB72" s="508"/>
      <c r="AC72" s="508"/>
      <c r="AD72" s="508">
        <v>24</v>
      </c>
      <c r="AE72" s="508"/>
      <c r="AF72" s="508"/>
      <c r="AG72" s="508"/>
      <c r="AH72" s="508"/>
      <c r="AI72" s="508"/>
      <c r="AJ72" s="509">
        <v>8.5084953308105469</v>
      </c>
      <c r="AK72" s="509"/>
      <c r="AL72" s="509"/>
      <c r="AM72" s="509"/>
      <c r="AN72" s="509"/>
      <c r="AO72" s="509"/>
      <c r="AP72" s="509">
        <v>0.49442866367340088</v>
      </c>
      <c r="AQ72" s="509"/>
      <c r="AR72" s="509"/>
      <c r="AS72" s="509"/>
      <c r="AT72" s="508">
        <v>24</v>
      </c>
      <c r="AU72" s="508"/>
      <c r="AV72" s="508"/>
      <c r="AW72" s="508"/>
      <c r="AX72" s="508"/>
      <c r="AY72" s="508">
        <v>18.735998153686523</v>
      </c>
      <c r="AZ72" s="508"/>
      <c r="BA72" s="508"/>
      <c r="BB72" s="508"/>
      <c r="BC72" s="508"/>
      <c r="BD72" s="508">
        <v>24</v>
      </c>
      <c r="BE72" s="508"/>
      <c r="BF72" s="508"/>
      <c r="BG72" s="508"/>
      <c r="BH72" s="508"/>
    </row>
    <row r="73" spans="2:60" ht="0.75" customHeight="1"/>
    <row r="74" spans="2:60" ht="15" customHeight="1">
      <c r="B74" s="514" t="s">
        <v>55</v>
      </c>
      <c r="C74" s="514"/>
      <c r="D74" s="514"/>
      <c r="E74" s="514"/>
      <c r="F74" s="513">
        <v>101.80998992919922</v>
      </c>
      <c r="G74" s="513"/>
      <c r="H74" s="513"/>
      <c r="I74" s="513">
        <v>66.402984619140625</v>
      </c>
      <c r="J74" s="513"/>
      <c r="K74" s="508">
        <v>140.16871643066406</v>
      </c>
      <c r="L74" s="508"/>
      <c r="M74" s="508"/>
      <c r="N74" s="508">
        <v>132.30299377441406</v>
      </c>
      <c r="O74" s="508"/>
      <c r="P74" s="508"/>
      <c r="Q74" s="508"/>
      <c r="R74" s="508"/>
      <c r="S74" s="508"/>
      <c r="T74" s="508">
        <v>7.86572265625</v>
      </c>
      <c r="U74" s="508"/>
      <c r="V74" s="508"/>
      <c r="W74" s="508"/>
      <c r="X74" s="508">
        <v>5.5101189613342285</v>
      </c>
      <c r="Y74" s="508"/>
      <c r="Z74" s="508"/>
      <c r="AA74" s="508"/>
      <c r="AB74" s="508"/>
      <c r="AC74" s="508"/>
      <c r="AD74" s="508">
        <v>24</v>
      </c>
      <c r="AE74" s="508"/>
      <c r="AF74" s="508"/>
      <c r="AG74" s="508"/>
      <c r="AH74" s="508"/>
      <c r="AI74" s="508"/>
      <c r="AJ74" s="509">
        <v>8.7640037536621094</v>
      </c>
      <c r="AK74" s="509"/>
      <c r="AL74" s="509"/>
      <c r="AM74" s="509"/>
      <c r="AN74" s="509"/>
      <c r="AO74" s="509"/>
      <c r="AP74" s="509">
        <v>0.50927625812530519</v>
      </c>
      <c r="AQ74" s="509"/>
      <c r="AR74" s="509"/>
      <c r="AS74" s="509"/>
      <c r="AT74" s="508">
        <v>24</v>
      </c>
      <c r="AU74" s="508"/>
      <c r="AV74" s="508"/>
      <c r="AW74" s="508"/>
      <c r="AX74" s="508"/>
      <c r="AY74" s="508">
        <v>19.49949836730957</v>
      </c>
      <c r="AZ74" s="508"/>
      <c r="BA74" s="508"/>
      <c r="BB74" s="508"/>
      <c r="BC74" s="508"/>
      <c r="BD74" s="508">
        <v>24</v>
      </c>
      <c r="BE74" s="508"/>
      <c r="BF74" s="508"/>
      <c r="BG74" s="508"/>
      <c r="BH74" s="508"/>
    </row>
    <row r="75" spans="2:60" ht="0.75" customHeight="1"/>
    <row r="76" spans="2:60" ht="14.25" customHeight="1">
      <c r="B76" s="514" t="s">
        <v>56</v>
      </c>
      <c r="C76" s="514"/>
      <c r="D76" s="514"/>
      <c r="E76" s="514"/>
      <c r="F76" s="513">
        <v>101.06498718261719</v>
      </c>
      <c r="G76" s="513"/>
      <c r="H76" s="513"/>
      <c r="I76" s="513">
        <v>65.46099853515625</v>
      </c>
      <c r="J76" s="513"/>
      <c r="K76" s="508">
        <v>136.20599365234375</v>
      </c>
      <c r="L76" s="508"/>
      <c r="M76" s="508"/>
      <c r="N76" s="508">
        <v>129.35496520996094</v>
      </c>
      <c r="O76" s="508"/>
      <c r="P76" s="508"/>
      <c r="Q76" s="508"/>
      <c r="R76" s="508"/>
      <c r="S76" s="508"/>
      <c r="T76" s="508">
        <v>6.8510284423828125</v>
      </c>
      <c r="U76" s="508"/>
      <c r="V76" s="508"/>
      <c r="W76" s="508"/>
      <c r="X76" s="508">
        <v>5.3215928077697754</v>
      </c>
      <c r="Y76" s="508"/>
      <c r="Z76" s="508"/>
      <c r="AA76" s="508"/>
      <c r="AB76" s="508"/>
      <c r="AC76" s="508"/>
      <c r="AD76" s="508">
        <v>24</v>
      </c>
      <c r="AE76" s="508"/>
      <c r="AF76" s="508"/>
      <c r="AG76" s="508"/>
      <c r="AH76" s="508"/>
      <c r="AI76" s="508"/>
      <c r="AJ76" s="509">
        <v>7.77349853515625</v>
      </c>
      <c r="AK76" s="509"/>
      <c r="AL76" s="509"/>
      <c r="AM76" s="509"/>
      <c r="AN76" s="509"/>
      <c r="AO76" s="509"/>
      <c r="AP76" s="509">
        <v>0.45171799987792971</v>
      </c>
      <c r="AQ76" s="509"/>
      <c r="AR76" s="509"/>
      <c r="AS76" s="509"/>
      <c r="AT76" s="508">
        <v>24</v>
      </c>
      <c r="AU76" s="508"/>
      <c r="AV76" s="508"/>
      <c r="AW76" s="508"/>
      <c r="AX76" s="508"/>
      <c r="AY76" s="508">
        <v>16.988998413085937</v>
      </c>
      <c r="AZ76" s="508"/>
      <c r="BA76" s="508"/>
      <c r="BB76" s="508"/>
      <c r="BC76" s="508"/>
      <c r="BD76" s="508">
        <v>24</v>
      </c>
      <c r="BE76" s="508"/>
      <c r="BF76" s="508"/>
      <c r="BG76" s="508"/>
      <c r="BH76" s="508"/>
    </row>
    <row r="77" spans="2:60" ht="0.75" customHeight="1"/>
    <row r="78" spans="2:60" ht="14.25" customHeight="1">
      <c r="B78" s="514" t="s">
        <v>57</v>
      </c>
      <c r="C78" s="514"/>
      <c r="D78" s="514"/>
      <c r="E78" s="514"/>
      <c r="F78" s="513">
        <v>101.55211639404297</v>
      </c>
      <c r="G78" s="513"/>
      <c r="H78" s="513"/>
      <c r="I78" s="513">
        <v>66.373329162597656</v>
      </c>
      <c r="J78" s="513"/>
      <c r="K78" s="508">
        <v>140.08200073242187</v>
      </c>
      <c r="L78" s="508"/>
      <c r="M78" s="508"/>
      <c r="N78" s="508">
        <v>133.69845581054687</v>
      </c>
      <c r="O78" s="508"/>
      <c r="P78" s="508"/>
      <c r="Q78" s="508"/>
      <c r="R78" s="508"/>
      <c r="S78" s="508"/>
      <c r="T78" s="508">
        <v>6.383544921875</v>
      </c>
      <c r="U78" s="508"/>
      <c r="V78" s="508"/>
      <c r="W78" s="508"/>
      <c r="X78" s="508">
        <v>5.3761930465698242</v>
      </c>
      <c r="Y78" s="508"/>
      <c r="Z78" s="508"/>
      <c r="AA78" s="508"/>
      <c r="AB78" s="508"/>
      <c r="AC78" s="508"/>
      <c r="AD78" s="508">
        <v>24</v>
      </c>
      <c r="AE78" s="508"/>
      <c r="AF78" s="508"/>
      <c r="AG78" s="508"/>
      <c r="AH78" s="508"/>
      <c r="AI78" s="508"/>
      <c r="AJ78" s="509">
        <v>7.2625007629394531</v>
      </c>
      <c r="AK78" s="509"/>
      <c r="AL78" s="509"/>
      <c r="AM78" s="509"/>
      <c r="AN78" s="509"/>
      <c r="AO78" s="509"/>
      <c r="AP78" s="509">
        <v>0.42202391933441163</v>
      </c>
      <c r="AQ78" s="509"/>
      <c r="AR78" s="509"/>
      <c r="AS78" s="509"/>
      <c r="AT78" s="508">
        <v>24</v>
      </c>
      <c r="AU78" s="508"/>
      <c r="AV78" s="508"/>
      <c r="AW78" s="508"/>
      <c r="AX78" s="508"/>
      <c r="AY78" s="508">
        <v>14.654500007629395</v>
      </c>
      <c r="AZ78" s="508"/>
      <c r="BA78" s="508"/>
      <c r="BB78" s="508"/>
      <c r="BC78" s="508"/>
      <c r="BD78" s="508">
        <v>24</v>
      </c>
      <c r="BE78" s="508"/>
      <c r="BF78" s="508"/>
      <c r="BG78" s="508"/>
      <c r="BH78" s="508"/>
    </row>
    <row r="79" spans="2:60" ht="1.5" customHeight="1"/>
    <row r="80" spans="2:60" ht="14.25" customHeight="1">
      <c r="B80" s="514" t="s">
        <v>58</v>
      </c>
      <c r="C80" s="514"/>
      <c r="D80" s="514"/>
      <c r="E80" s="514"/>
      <c r="F80" s="513">
        <v>79.7442626953125</v>
      </c>
      <c r="G80" s="513"/>
      <c r="H80" s="513"/>
      <c r="I80" s="513">
        <v>56.898883819580078</v>
      </c>
      <c r="J80" s="513"/>
      <c r="K80" s="508">
        <v>149.54879760742187</v>
      </c>
      <c r="L80" s="508"/>
      <c r="M80" s="508"/>
      <c r="N80" s="508">
        <v>142.31137084960937</v>
      </c>
      <c r="O80" s="508"/>
      <c r="P80" s="508"/>
      <c r="Q80" s="508"/>
      <c r="R80" s="508"/>
      <c r="S80" s="508"/>
      <c r="T80" s="508">
        <v>7.2374267578125</v>
      </c>
      <c r="U80" s="508"/>
      <c r="V80" s="508"/>
      <c r="W80" s="508"/>
      <c r="X80" s="508">
        <v>3.8129713535308838</v>
      </c>
      <c r="Y80" s="508"/>
      <c r="Z80" s="508"/>
      <c r="AA80" s="508"/>
      <c r="AB80" s="508"/>
      <c r="AC80" s="508"/>
      <c r="AD80" s="508">
        <v>24</v>
      </c>
      <c r="AE80" s="508"/>
      <c r="AF80" s="508"/>
      <c r="AG80" s="508"/>
      <c r="AH80" s="508"/>
      <c r="AI80" s="508"/>
      <c r="AJ80" s="509">
        <v>7.7464942932128906</v>
      </c>
      <c r="AK80" s="509"/>
      <c r="AL80" s="509"/>
      <c r="AM80" s="509"/>
      <c r="AN80" s="509"/>
      <c r="AO80" s="509"/>
      <c r="AP80" s="509">
        <v>0.45014878337860109</v>
      </c>
      <c r="AQ80" s="509"/>
      <c r="AR80" s="509"/>
      <c r="AS80" s="509"/>
      <c r="AT80" s="508">
        <v>24</v>
      </c>
      <c r="AU80" s="508"/>
      <c r="AV80" s="508"/>
      <c r="AW80" s="508"/>
      <c r="AX80" s="508"/>
      <c r="AY80" s="508">
        <v>13.906499862670898</v>
      </c>
      <c r="AZ80" s="508"/>
      <c r="BA80" s="508"/>
      <c r="BB80" s="508"/>
      <c r="BC80" s="508"/>
      <c r="BD80" s="508">
        <v>24</v>
      </c>
      <c r="BE80" s="508"/>
      <c r="BF80" s="508"/>
      <c r="BG80" s="508"/>
      <c r="BH80" s="508"/>
    </row>
    <row r="81" spans="2:60" ht="0.75" customHeight="1"/>
    <row r="82" spans="2:60" ht="14.25" customHeight="1">
      <c r="B82" s="514" t="s">
        <v>59</v>
      </c>
      <c r="C82" s="514"/>
      <c r="D82" s="514"/>
      <c r="E82" s="514"/>
      <c r="F82" s="513">
        <v>76.371955871582031</v>
      </c>
      <c r="G82" s="513"/>
      <c r="H82" s="513"/>
      <c r="I82" s="513">
        <v>47.946346282958984</v>
      </c>
      <c r="J82" s="513"/>
      <c r="K82" s="508">
        <v>73.523101806640625</v>
      </c>
      <c r="L82" s="508"/>
      <c r="M82" s="508"/>
      <c r="N82" s="508">
        <v>65.299392700195313</v>
      </c>
      <c r="O82" s="508"/>
      <c r="P82" s="508"/>
      <c r="Q82" s="508"/>
      <c r="R82" s="508"/>
      <c r="S82" s="508"/>
      <c r="T82" s="508">
        <v>8.2237091064453125</v>
      </c>
      <c r="U82" s="508"/>
      <c r="V82" s="508"/>
      <c r="W82" s="508"/>
      <c r="X82" s="508">
        <v>2.4895415306091309</v>
      </c>
      <c r="Y82" s="508"/>
      <c r="Z82" s="508"/>
      <c r="AA82" s="508"/>
      <c r="AB82" s="508"/>
      <c r="AC82" s="508"/>
      <c r="AD82" s="508">
        <v>24</v>
      </c>
      <c r="AE82" s="508"/>
      <c r="AF82" s="508"/>
      <c r="AG82" s="508"/>
      <c r="AH82" s="508"/>
      <c r="AI82" s="508"/>
      <c r="AJ82" s="509">
        <v>7.7030067443847656</v>
      </c>
      <c r="AK82" s="509"/>
      <c r="AL82" s="509"/>
      <c r="AM82" s="509"/>
      <c r="AN82" s="509"/>
      <c r="AO82" s="509"/>
      <c r="AP82" s="509">
        <v>0.44762172191619876</v>
      </c>
      <c r="AQ82" s="509"/>
      <c r="AR82" s="509"/>
      <c r="AS82" s="509"/>
      <c r="AT82" s="508">
        <v>24</v>
      </c>
      <c r="AU82" s="508"/>
      <c r="AV82" s="508"/>
      <c r="AW82" s="508"/>
      <c r="AX82" s="508"/>
      <c r="AY82" s="508">
        <v>13.542498588562012</v>
      </c>
      <c r="AZ82" s="508"/>
      <c r="BA82" s="508"/>
      <c r="BB82" s="508"/>
      <c r="BC82" s="508"/>
      <c r="BD82" s="508">
        <v>24</v>
      </c>
      <c r="BE82" s="508"/>
      <c r="BF82" s="508"/>
      <c r="BG82" s="508"/>
      <c r="BH82" s="508"/>
    </row>
    <row r="83" spans="2:60" ht="1.5" customHeight="1"/>
    <row r="84" spans="2:60" ht="15.75" customHeight="1">
      <c r="B84" s="506" t="s">
        <v>60</v>
      </c>
      <c r="C84" s="506"/>
      <c r="D84" s="506"/>
      <c r="E84" s="506"/>
      <c r="F84" s="507">
        <v>89.343299357096285</v>
      </c>
      <c r="G84" s="507"/>
      <c r="H84" s="507"/>
      <c r="I84" s="507">
        <v>60.861150995890277</v>
      </c>
      <c r="J84" s="507"/>
      <c r="K84" s="501">
        <v>3823.5746765136737</v>
      </c>
      <c r="L84" s="501"/>
      <c r="M84" s="501"/>
      <c r="N84" s="501">
        <v>3591.3671417236342</v>
      </c>
      <c r="O84" s="501"/>
      <c r="P84" s="501"/>
      <c r="Q84" s="501"/>
      <c r="R84" s="501"/>
      <c r="S84" s="501"/>
      <c r="T84" s="501">
        <v>232.20753479003912</v>
      </c>
      <c r="U84" s="501"/>
      <c r="V84" s="501"/>
      <c r="W84" s="501"/>
      <c r="X84" s="501">
        <v>124.36361479759216</v>
      </c>
      <c r="Y84" s="501"/>
      <c r="Z84" s="501"/>
      <c r="AA84" s="501"/>
      <c r="AB84" s="501"/>
      <c r="AC84" s="501"/>
      <c r="AD84" s="500">
        <v>720</v>
      </c>
      <c r="AE84" s="500"/>
      <c r="AF84" s="500"/>
      <c r="AG84" s="500"/>
      <c r="AH84" s="500"/>
      <c r="AI84" s="500"/>
      <c r="AJ84" s="501">
        <v>714.94642639160156</v>
      </c>
      <c r="AK84" s="501"/>
      <c r="AL84" s="501"/>
      <c r="AM84" s="501"/>
      <c r="AN84" s="501"/>
      <c r="AO84" s="501"/>
      <c r="AP84" s="501">
        <v>41.545536837615963</v>
      </c>
      <c r="AQ84" s="501"/>
      <c r="AR84" s="501"/>
      <c r="AS84" s="501"/>
      <c r="AT84" s="500">
        <v>720</v>
      </c>
      <c r="AU84" s="500"/>
      <c r="AV84" s="500"/>
      <c r="AW84" s="500"/>
      <c r="AX84" s="500"/>
      <c r="AY84" s="501">
        <v>483.45997142791748</v>
      </c>
      <c r="AZ84" s="501"/>
      <c r="BA84" s="501"/>
      <c r="BB84" s="501"/>
      <c r="BC84" s="501"/>
      <c r="BD84" s="500">
        <v>720</v>
      </c>
      <c r="BE84" s="500"/>
      <c r="BF84" s="500"/>
      <c r="BG84" s="500"/>
      <c r="BH84" s="500"/>
    </row>
    <row r="85" spans="2:60" ht="16.5" customHeight="1"/>
    <row r="86" spans="2:60" ht="18" customHeight="1">
      <c r="C86" s="502" t="s">
        <v>61</v>
      </c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</row>
    <row r="87" spans="2:60" ht="16.5" customHeight="1">
      <c r="B87" s="503" t="s">
        <v>225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  <c r="AA87" s="503"/>
      <c r="AB87" s="503"/>
      <c r="AC87" s="503"/>
      <c r="AD87" s="503"/>
      <c r="AE87" s="503"/>
      <c r="AF87" s="503"/>
      <c r="AG87" s="503"/>
      <c r="AH87" s="503"/>
      <c r="AI87" s="503"/>
      <c r="AJ87" s="503"/>
      <c r="AK87" s="503"/>
      <c r="AL87" s="503"/>
      <c r="AM87" s="503"/>
      <c r="AN87" s="503"/>
      <c r="AO87" s="503"/>
      <c r="AP87" s="503"/>
      <c r="AQ87" s="503"/>
      <c r="AR87" s="503"/>
      <c r="AS87" s="503"/>
      <c r="AT87" s="503"/>
      <c r="AU87" s="503"/>
      <c r="AV87" s="503"/>
      <c r="AW87" s="503"/>
      <c r="AX87" s="503"/>
      <c r="AY87" s="503"/>
      <c r="AZ87" s="503"/>
      <c r="BA87" s="503"/>
      <c r="BB87" s="503"/>
      <c r="BC87" s="503"/>
      <c r="BD87" s="503"/>
      <c r="BE87" s="503"/>
      <c r="BF87" s="503"/>
      <c r="BG87" s="503"/>
      <c r="BH87" s="503"/>
    </row>
    <row r="88" spans="2:60" ht="15.75" customHeight="1">
      <c r="B88" s="503" t="s">
        <v>228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17" t="s">
        <v>229</v>
      </c>
      <c r="X88" s="517"/>
      <c r="Y88" s="517"/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 t="s">
        <v>230</v>
      </c>
      <c r="BA88" s="517"/>
      <c r="BB88" s="517"/>
      <c r="BC88" s="517"/>
      <c r="BD88" s="517"/>
      <c r="BE88" s="517"/>
      <c r="BF88" s="517"/>
      <c r="BG88" s="517"/>
      <c r="BH88" s="517"/>
    </row>
    <row r="89" spans="2:60" ht="22.5" customHeight="1">
      <c r="B89" s="490" t="s">
        <v>62</v>
      </c>
      <c r="C89" s="490"/>
      <c r="D89" s="490"/>
      <c r="E89" s="497" t="s">
        <v>22</v>
      </c>
      <c r="F89" s="497"/>
      <c r="G89" s="497"/>
      <c r="H89" s="497"/>
      <c r="I89" s="497"/>
      <c r="J89" s="497" t="s">
        <v>23</v>
      </c>
      <c r="K89" s="497"/>
      <c r="L89" s="497"/>
      <c r="M89" s="497" t="s">
        <v>25</v>
      </c>
      <c r="N89" s="497"/>
      <c r="O89" s="497"/>
      <c r="P89" s="497"/>
      <c r="Q89" s="497"/>
      <c r="R89" s="497" t="s">
        <v>90</v>
      </c>
      <c r="S89" s="497"/>
      <c r="T89" s="497"/>
      <c r="U89" s="497"/>
      <c r="V89" s="497"/>
      <c r="W89" s="497" t="s">
        <v>62</v>
      </c>
      <c r="X89" s="497"/>
      <c r="Y89" s="497"/>
      <c r="Z89" s="497"/>
      <c r="AA89" s="497"/>
      <c r="AB89" s="497" t="s">
        <v>28</v>
      </c>
      <c r="AC89" s="497"/>
      <c r="AD89" s="497"/>
      <c r="AE89" s="497"/>
      <c r="AF89" s="497"/>
      <c r="AG89" s="497"/>
      <c r="AH89" s="497"/>
      <c r="AI89" s="497"/>
      <c r="AJ89" s="497"/>
      <c r="AK89" s="497"/>
      <c r="AL89" s="497"/>
      <c r="AM89" s="497" t="s">
        <v>63</v>
      </c>
      <c r="AN89" s="497"/>
      <c r="AO89" s="497" t="s">
        <v>64</v>
      </c>
      <c r="AP89" s="497"/>
      <c r="AQ89" s="497"/>
      <c r="AR89" s="497"/>
      <c r="AS89" s="497"/>
      <c r="AT89" s="497"/>
      <c r="AU89" s="497" t="s">
        <v>25</v>
      </c>
      <c r="AV89" s="497"/>
      <c r="AW89" s="497"/>
      <c r="AX89" s="497"/>
      <c r="AY89" s="497"/>
      <c r="AZ89" s="497" t="s">
        <v>62</v>
      </c>
      <c r="BA89" s="497"/>
      <c r="BB89" s="497"/>
      <c r="BC89" s="497"/>
      <c r="BD89" s="497"/>
      <c r="BE89" s="497"/>
      <c r="BF89" s="497"/>
      <c r="BG89" s="497" t="s">
        <v>28</v>
      </c>
      <c r="BH89" s="497"/>
    </row>
    <row r="90" spans="2:60" ht="23.25" customHeight="1">
      <c r="B90" s="488">
        <v>45282</v>
      </c>
      <c r="C90" s="488"/>
      <c r="D90" s="488"/>
      <c r="E90" s="484">
        <v>77407.492876768112</v>
      </c>
      <c r="F90" s="484"/>
      <c r="G90" s="484"/>
      <c r="H90" s="484"/>
      <c r="I90" s="484"/>
      <c r="J90" s="484">
        <v>69114.029245376587</v>
      </c>
      <c r="K90" s="484"/>
      <c r="L90" s="484"/>
      <c r="M90" s="484">
        <v>2177.3114221543074</v>
      </c>
      <c r="N90" s="484"/>
      <c r="O90" s="484"/>
      <c r="P90" s="484"/>
      <c r="Q90" s="484"/>
      <c r="R90" s="536">
        <v>19306.3828125</v>
      </c>
      <c r="S90" s="536"/>
      <c r="T90" s="536"/>
      <c r="U90" s="536"/>
      <c r="V90" s="536"/>
      <c r="W90" s="483">
        <v>45282</v>
      </c>
      <c r="X90" s="483"/>
      <c r="Y90" s="483"/>
      <c r="Z90" s="483"/>
      <c r="AA90" s="483"/>
      <c r="AB90" s="484">
        <v>28759.381561160088</v>
      </c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>
        <v>22315.852280139923</v>
      </c>
      <c r="AN90" s="484"/>
      <c r="AO90" s="485"/>
      <c r="AP90" s="485"/>
      <c r="AQ90" s="485"/>
      <c r="AR90" s="485"/>
      <c r="AS90" s="485"/>
      <c r="AT90" s="485"/>
      <c r="AU90" s="498" t="s">
        <v>65</v>
      </c>
      <c r="AV90" s="498"/>
      <c r="AW90" s="498"/>
      <c r="AX90" s="498"/>
      <c r="AY90" s="498"/>
      <c r="AZ90" s="483">
        <v>45282</v>
      </c>
      <c r="BA90" s="483"/>
      <c r="BB90" s="483"/>
      <c r="BC90" s="483"/>
      <c r="BD90" s="483"/>
      <c r="BE90" s="483"/>
      <c r="BF90" s="483"/>
      <c r="BG90" s="484">
        <v>14051.356585234404</v>
      </c>
      <c r="BH90" s="484"/>
    </row>
    <row r="91" spans="2:60" ht="22.5" customHeight="1">
      <c r="B91" s="488">
        <v>45252</v>
      </c>
      <c r="C91" s="488"/>
      <c r="D91" s="488"/>
      <c r="E91" s="484">
        <v>73583.914533615112</v>
      </c>
      <c r="F91" s="484"/>
      <c r="G91" s="484"/>
      <c r="H91" s="484"/>
      <c r="I91" s="484"/>
      <c r="J91" s="484">
        <v>65522.661031723022</v>
      </c>
      <c r="K91" s="484"/>
      <c r="L91" s="484"/>
      <c r="M91" s="484">
        <v>2052.9478244483471</v>
      </c>
      <c r="N91" s="484"/>
      <c r="O91" s="484"/>
      <c r="P91" s="484"/>
      <c r="Q91" s="484"/>
      <c r="R91" s="536">
        <v>18586.3828125</v>
      </c>
      <c r="S91" s="536"/>
      <c r="T91" s="536"/>
      <c r="U91" s="536"/>
      <c r="V91" s="536"/>
      <c r="W91" s="483">
        <v>45252</v>
      </c>
      <c r="X91" s="483"/>
      <c r="Y91" s="483"/>
      <c r="Z91" s="483"/>
      <c r="AA91" s="483"/>
      <c r="AB91" s="484">
        <v>27105.373262405396</v>
      </c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>
        <v>21376.79296875</v>
      </c>
      <c r="AN91" s="484"/>
      <c r="AO91" s="485"/>
      <c r="AP91" s="485"/>
      <c r="AQ91" s="485"/>
      <c r="AR91" s="485"/>
      <c r="AS91" s="485"/>
      <c r="AT91" s="485"/>
      <c r="AU91" s="485" t="s">
        <v>65</v>
      </c>
      <c r="AV91" s="485"/>
      <c r="AW91" s="485"/>
      <c r="AX91" s="485"/>
      <c r="AY91" s="485"/>
      <c r="AZ91" s="483">
        <v>45252</v>
      </c>
      <c r="BA91" s="483"/>
      <c r="BB91" s="483"/>
      <c r="BC91" s="483"/>
      <c r="BD91" s="483"/>
      <c r="BE91" s="483"/>
      <c r="BF91" s="483"/>
      <c r="BG91" s="484">
        <v>13567.896561741829</v>
      </c>
      <c r="BH91" s="484"/>
    </row>
    <row r="92" spans="2:60" ht="16.5" customHeight="1">
      <c r="B92" s="490" t="s">
        <v>66</v>
      </c>
      <c r="C92" s="490"/>
      <c r="D92" s="490"/>
      <c r="E92" s="484">
        <v>3823.5783431529999</v>
      </c>
      <c r="F92" s="484"/>
      <c r="G92" s="484"/>
      <c r="H92" s="484"/>
      <c r="I92" s="484"/>
      <c r="J92" s="484">
        <v>3591.3682136535645</v>
      </c>
      <c r="K92" s="484"/>
      <c r="L92" s="484"/>
      <c r="M92" s="484">
        <v>124.36359770596027</v>
      </c>
      <c r="N92" s="484"/>
      <c r="O92" s="484"/>
      <c r="P92" s="484"/>
      <c r="Q92" s="484"/>
      <c r="R92" s="536">
        <v>720</v>
      </c>
      <c r="S92" s="536"/>
      <c r="T92" s="536"/>
      <c r="U92" s="536"/>
      <c r="V92" s="536"/>
      <c r="W92" s="489">
        <v>720</v>
      </c>
      <c r="X92" s="489"/>
      <c r="Y92" s="489"/>
      <c r="Z92" s="489"/>
      <c r="AA92" s="489"/>
      <c r="AB92" s="484">
        <v>1654.0082987546921</v>
      </c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  <c r="AM92" s="484">
        <v>939.0593113899231</v>
      </c>
      <c r="AN92" s="484"/>
      <c r="AO92" s="525">
        <v>714.94898736476898</v>
      </c>
      <c r="AP92" s="525"/>
      <c r="AQ92" s="525"/>
      <c r="AR92" s="525"/>
      <c r="AS92" s="525"/>
      <c r="AT92" s="525"/>
      <c r="AU92" s="525">
        <v>41.545685655766725</v>
      </c>
      <c r="AV92" s="525"/>
      <c r="AW92" s="525"/>
      <c r="AX92" s="525"/>
      <c r="AY92" s="525"/>
      <c r="AZ92" s="486">
        <v>720</v>
      </c>
      <c r="BA92" s="486"/>
      <c r="BB92" s="486"/>
      <c r="BC92" s="486"/>
      <c r="BD92" s="486"/>
      <c r="BE92" s="486"/>
      <c r="BF92" s="486"/>
      <c r="BG92" s="484">
        <v>483.46002349257469</v>
      </c>
      <c r="BH92" s="484"/>
    </row>
    <row r="93" spans="2:60" ht="6.75" customHeight="1"/>
    <row r="94" spans="2:60" ht="15.75" customHeight="1">
      <c r="B94" s="503" t="s">
        <v>225</v>
      </c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  <c r="AA94" s="503"/>
      <c r="AB94" s="503"/>
      <c r="AC94" s="503"/>
      <c r="AD94" s="503"/>
      <c r="AE94" s="503"/>
      <c r="AF94" s="503"/>
      <c r="AG94" s="503"/>
      <c r="AH94" s="503"/>
      <c r="AI94" s="503"/>
      <c r="AJ94" s="503"/>
      <c r="AK94" s="503"/>
      <c r="AL94" s="503"/>
      <c r="AM94" s="503"/>
      <c r="AN94" s="503"/>
      <c r="AO94" s="503"/>
      <c r="AP94" s="503"/>
      <c r="AQ94" s="503"/>
      <c r="AR94" s="503"/>
      <c r="AS94" s="503"/>
      <c r="AT94" s="503"/>
      <c r="AU94" s="503"/>
      <c r="AV94" s="503"/>
      <c r="AW94" s="503"/>
      <c r="AX94" s="503"/>
      <c r="AY94" s="503"/>
      <c r="AZ94" s="503"/>
      <c r="BA94" s="503"/>
      <c r="BB94" s="503"/>
      <c r="BC94" s="503"/>
      <c r="BD94" s="503"/>
      <c r="BE94" s="503"/>
      <c r="BF94" s="503"/>
      <c r="BG94" s="503"/>
      <c r="BH94" s="503"/>
    </row>
    <row r="95" spans="2:60" ht="15.75" customHeight="1">
      <c r="B95" s="503" t="s">
        <v>231</v>
      </c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17" t="s">
        <v>232</v>
      </c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 t="s">
        <v>233</v>
      </c>
      <c r="BA95" s="517"/>
      <c r="BB95" s="517"/>
      <c r="BC95" s="517"/>
      <c r="BD95" s="517"/>
      <c r="BE95" s="517"/>
      <c r="BF95" s="517"/>
      <c r="BG95" s="517"/>
      <c r="BH95" s="517"/>
    </row>
    <row r="96" spans="2:60" ht="23.25" customHeight="1">
      <c r="B96" s="490" t="s">
        <v>62</v>
      </c>
      <c r="C96" s="490"/>
      <c r="D96" s="490"/>
      <c r="E96" s="497" t="s">
        <v>22</v>
      </c>
      <c r="F96" s="497"/>
      <c r="G96" s="497"/>
      <c r="H96" s="497"/>
      <c r="I96" s="497"/>
      <c r="J96" s="497" t="s">
        <v>23</v>
      </c>
      <c r="K96" s="497"/>
      <c r="L96" s="497"/>
      <c r="M96" s="497" t="s">
        <v>25</v>
      </c>
      <c r="N96" s="497"/>
      <c r="O96" s="497"/>
      <c r="P96" s="497"/>
      <c r="Q96" s="497"/>
      <c r="R96" s="497" t="s">
        <v>26</v>
      </c>
      <c r="S96" s="497"/>
      <c r="T96" s="497"/>
      <c r="U96" s="497"/>
      <c r="V96" s="497"/>
      <c r="W96" s="497" t="s">
        <v>62</v>
      </c>
      <c r="X96" s="497"/>
      <c r="Y96" s="497"/>
      <c r="Z96" s="497"/>
      <c r="AA96" s="497"/>
      <c r="AB96" s="497" t="s">
        <v>28</v>
      </c>
      <c r="AC96" s="497"/>
      <c r="AD96" s="497"/>
      <c r="AE96" s="497"/>
      <c r="AF96" s="497"/>
      <c r="AG96" s="497"/>
      <c r="AH96" s="497"/>
      <c r="AI96" s="497"/>
      <c r="AJ96" s="497"/>
      <c r="AK96" s="497"/>
      <c r="AL96" s="497"/>
      <c r="AM96" s="497" t="s">
        <v>63</v>
      </c>
      <c r="AN96" s="497"/>
      <c r="AO96" s="497" t="s">
        <v>64</v>
      </c>
      <c r="AP96" s="497"/>
      <c r="AQ96" s="497"/>
      <c r="AR96" s="497"/>
      <c r="AS96" s="497"/>
      <c r="AT96" s="497"/>
      <c r="AU96" s="497" t="s">
        <v>25</v>
      </c>
      <c r="AV96" s="497"/>
      <c r="AW96" s="497"/>
      <c r="AX96" s="497"/>
      <c r="AY96" s="497"/>
      <c r="AZ96" s="497" t="s">
        <v>62</v>
      </c>
      <c r="BA96" s="497"/>
      <c r="BB96" s="497"/>
      <c r="BC96" s="497"/>
      <c r="BD96" s="497"/>
      <c r="BE96" s="497"/>
      <c r="BF96" s="497"/>
      <c r="BG96" s="497" t="s">
        <v>28</v>
      </c>
      <c r="BH96" s="497"/>
    </row>
    <row r="97" spans="1:60" ht="22.5" customHeight="1">
      <c r="B97" s="488">
        <v>45282</v>
      </c>
      <c r="C97" s="488"/>
      <c r="D97" s="488"/>
      <c r="E97" s="484">
        <v>8755.3369140625</v>
      </c>
      <c r="F97" s="484"/>
      <c r="G97" s="484"/>
      <c r="H97" s="484"/>
      <c r="I97" s="484"/>
      <c r="J97" s="484">
        <v>8258.919921875</v>
      </c>
      <c r="K97" s="484"/>
      <c r="L97" s="484"/>
      <c r="M97" s="484">
        <v>257.0474853515625</v>
      </c>
      <c r="N97" s="484"/>
      <c r="O97" s="484"/>
      <c r="P97" s="484"/>
      <c r="Q97" s="484"/>
      <c r="R97" s="536">
        <v>3203.25</v>
      </c>
      <c r="S97" s="536"/>
      <c r="T97" s="536"/>
      <c r="U97" s="536"/>
      <c r="V97" s="536"/>
      <c r="W97" s="483">
        <v>45282</v>
      </c>
      <c r="X97" s="483"/>
      <c r="Y97" s="483"/>
      <c r="Z97" s="483"/>
      <c r="AA97" s="483"/>
      <c r="AB97" s="484">
        <v>4099.5944082736969</v>
      </c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>
        <v>3398.84443795681</v>
      </c>
      <c r="AN97" s="484"/>
      <c r="AO97" s="485"/>
      <c r="AP97" s="485"/>
      <c r="AQ97" s="485"/>
      <c r="AR97" s="485"/>
      <c r="AS97" s="485"/>
      <c r="AT97" s="485"/>
      <c r="AU97" s="498" t="s">
        <v>65</v>
      </c>
      <c r="AV97" s="498"/>
      <c r="AW97" s="498"/>
      <c r="AX97" s="498"/>
      <c r="AY97" s="498"/>
      <c r="AZ97" s="483">
        <v>45282</v>
      </c>
      <c r="BA97" s="483"/>
      <c r="BB97" s="483"/>
      <c r="BC97" s="483"/>
      <c r="BD97" s="483"/>
      <c r="BE97" s="483"/>
      <c r="BF97" s="483"/>
      <c r="BG97" s="484">
        <v>1995.9425539076328</v>
      </c>
      <c r="BH97" s="484"/>
    </row>
    <row r="98" spans="1:60" ht="23.25" customHeight="1">
      <c r="B98" s="488">
        <v>45252</v>
      </c>
      <c r="C98" s="488"/>
      <c r="D98" s="488"/>
      <c r="E98" s="484">
        <v>6309.9619140625</v>
      </c>
      <c r="F98" s="484"/>
      <c r="G98" s="484"/>
      <c r="H98" s="484"/>
      <c r="I98" s="484"/>
      <c r="J98" s="484">
        <v>6014.1240234375</v>
      </c>
      <c r="K98" s="484"/>
      <c r="L98" s="484"/>
      <c r="M98" s="484">
        <v>153.50218200683594</v>
      </c>
      <c r="N98" s="484"/>
      <c r="O98" s="484"/>
      <c r="P98" s="484"/>
      <c r="Q98" s="484"/>
      <c r="R98" s="536">
        <v>2483.25</v>
      </c>
      <c r="S98" s="536"/>
      <c r="T98" s="536"/>
      <c r="U98" s="536"/>
      <c r="V98" s="536"/>
      <c r="W98" s="483">
        <v>45252</v>
      </c>
      <c r="X98" s="483"/>
      <c r="Y98" s="483"/>
      <c r="Z98" s="483"/>
      <c r="AA98" s="483"/>
      <c r="AB98" s="484">
        <v>3147.181387424469</v>
      </c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>
        <v>2697.9041204452515</v>
      </c>
      <c r="AN98" s="484"/>
      <c r="AO98" s="485"/>
      <c r="AP98" s="485"/>
      <c r="AQ98" s="485"/>
      <c r="AR98" s="485"/>
      <c r="AS98" s="485"/>
      <c r="AT98" s="485"/>
      <c r="AU98" s="485" t="s">
        <v>65</v>
      </c>
      <c r="AV98" s="485"/>
      <c r="AW98" s="485"/>
      <c r="AX98" s="485"/>
      <c r="AY98" s="485"/>
      <c r="AZ98" s="483">
        <v>45252</v>
      </c>
      <c r="BA98" s="483"/>
      <c r="BB98" s="483"/>
      <c r="BC98" s="483"/>
      <c r="BD98" s="483"/>
      <c r="BE98" s="483"/>
      <c r="BF98" s="483"/>
      <c r="BG98" s="484">
        <v>1542.2090245485306</v>
      </c>
      <c r="BH98" s="484"/>
    </row>
    <row r="99" spans="1:60" ht="15.75" customHeight="1">
      <c r="B99" s="490" t="s">
        <v>66</v>
      </c>
      <c r="C99" s="490"/>
      <c r="D99" s="490"/>
      <c r="E99" s="484">
        <v>3823.5783431529999</v>
      </c>
      <c r="F99" s="484"/>
      <c r="G99" s="484"/>
      <c r="H99" s="484"/>
      <c r="I99" s="484"/>
      <c r="J99" s="484">
        <v>3591.3682136535645</v>
      </c>
      <c r="K99" s="484"/>
      <c r="L99" s="484"/>
      <c r="M99" s="484">
        <v>103.54530334472656</v>
      </c>
      <c r="N99" s="484"/>
      <c r="O99" s="484"/>
      <c r="P99" s="484"/>
      <c r="Q99" s="484"/>
      <c r="R99" s="536">
        <v>720</v>
      </c>
      <c r="S99" s="536"/>
      <c r="T99" s="536"/>
      <c r="U99" s="536"/>
      <c r="V99" s="536"/>
      <c r="W99" s="489">
        <v>720</v>
      </c>
      <c r="X99" s="489"/>
      <c r="Y99" s="489"/>
      <c r="Z99" s="489"/>
      <c r="AA99" s="489"/>
      <c r="AB99" s="484">
        <v>952.41302084922791</v>
      </c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  <c r="AM99" s="484">
        <v>700.94031751155853</v>
      </c>
      <c r="AN99" s="484"/>
      <c r="AO99" s="484">
        <v>251.47270333766937</v>
      </c>
      <c r="AP99" s="484"/>
      <c r="AQ99" s="484"/>
      <c r="AR99" s="484"/>
      <c r="AS99" s="484"/>
      <c r="AT99" s="484"/>
      <c r="AU99" s="484">
        <v>14.613078790951969</v>
      </c>
      <c r="AV99" s="484"/>
      <c r="AW99" s="484"/>
      <c r="AX99" s="484"/>
      <c r="AY99" s="484"/>
      <c r="AZ99" s="486">
        <v>720</v>
      </c>
      <c r="BA99" s="486"/>
      <c r="BB99" s="486"/>
      <c r="BC99" s="486"/>
      <c r="BD99" s="486"/>
      <c r="BE99" s="486"/>
      <c r="BF99" s="486"/>
      <c r="BG99" s="484">
        <v>453.73352935910225</v>
      </c>
      <c r="BH99" s="484"/>
    </row>
    <row r="100" spans="1:60" ht="6.75" customHeight="1"/>
    <row r="101" spans="1:60" ht="15.75" customHeight="1">
      <c r="B101" s="503" t="s">
        <v>225</v>
      </c>
      <c r="C101" s="503"/>
      <c r="D101" s="503"/>
      <c r="E101" s="503"/>
      <c r="F101" s="503"/>
      <c r="G101" s="503"/>
      <c r="H101" s="503"/>
      <c r="I101" s="503"/>
      <c r="J101" s="503"/>
      <c r="K101" s="503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  <c r="AA101" s="503"/>
      <c r="AB101" s="503"/>
      <c r="AC101" s="503"/>
      <c r="AD101" s="503"/>
      <c r="AE101" s="503"/>
      <c r="AF101" s="503"/>
      <c r="AG101" s="503"/>
      <c r="AH101" s="503"/>
      <c r="AI101" s="503"/>
      <c r="AJ101" s="503"/>
      <c r="AK101" s="503"/>
      <c r="AL101" s="503"/>
      <c r="AM101" s="503"/>
      <c r="AN101" s="503"/>
      <c r="AO101" s="503"/>
      <c r="AP101" s="503"/>
      <c r="AQ101" s="503"/>
      <c r="AR101" s="503"/>
      <c r="AS101" s="503"/>
      <c r="AT101" s="503"/>
      <c r="AU101" s="503"/>
      <c r="AV101" s="503"/>
      <c r="AW101" s="503"/>
      <c r="AX101" s="503"/>
      <c r="AY101" s="503"/>
      <c r="AZ101" s="503"/>
      <c r="BA101" s="503"/>
      <c r="BB101" s="503"/>
      <c r="BC101" s="503"/>
      <c r="BD101" s="503"/>
      <c r="BE101" s="503"/>
      <c r="BF101" s="503"/>
      <c r="BG101" s="503"/>
      <c r="BH101" s="503"/>
    </row>
    <row r="102" spans="1:60" ht="15.75" customHeight="1">
      <c r="B102" s="503" t="s">
        <v>234</v>
      </c>
      <c r="C102" s="503"/>
      <c r="D102" s="503"/>
      <c r="E102" s="503"/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17" t="s">
        <v>235</v>
      </c>
      <c r="X102" s="517"/>
      <c r="Y102" s="517"/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 t="s">
        <v>236</v>
      </c>
      <c r="BA102" s="517"/>
      <c r="BB102" s="517"/>
      <c r="BC102" s="517"/>
      <c r="BD102" s="517"/>
      <c r="BE102" s="517"/>
      <c r="BF102" s="517"/>
      <c r="BG102" s="517"/>
      <c r="BH102" s="517"/>
    </row>
    <row r="103" spans="1:60" ht="23.25" customHeight="1">
      <c r="B103" s="490" t="s">
        <v>62</v>
      </c>
      <c r="C103" s="490"/>
      <c r="D103" s="490"/>
      <c r="E103" s="497" t="s">
        <v>22</v>
      </c>
      <c r="F103" s="497"/>
      <c r="G103" s="497"/>
      <c r="H103" s="497"/>
      <c r="I103" s="497"/>
      <c r="J103" s="497" t="s">
        <v>23</v>
      </c>
      <c r="K103" s="497"/>
      <c r="L103" s="497"/>
      <c r="M103" s="497" t="s">
        <v>25</v>
      </c>
      <c r="N103" s="497"/>
      <c r="O103" s="497"/>
      <c r="P103" s="497"/>
      <c r="Q103" s="497"/>
      <c r="R103" s="497" t="s">
        <v>94</v>
      </c>
      <c r="S103" s="497"/>
      <c r="T103" s="497"/>
      <c r="U103" s="497"/>
      <c r="V103" s="497"/>
      <c r="W103" s="497" t="s">
        <v>62</v>
      </c>
      <c r="X103" s="497"/>
      <c r="Y103" s="497"/>
      <c r="Z103" s="497"/>
      <c r="AA103" s="497"/>
      <c r="AB103" s="497" t="s">
        <v>28</v>
      </c>
      <c r="AC103" s="497"/>
      <c r="AD103" s="497"/>
      <c r="AE103" s="497"/>
      <c r="AF103" s="497"/>
      <c r="AG103" s="497"/>
      <c r="AH103" s="497"/>
      <c r="AI103" s="497"/>
      <c r="AJ103" s="497"/>
      <c r="AK103" s="497"/>
      <c r="AL103" s="497"/>
      <c r="AM103" s="497" t="s">
        <v>63</v>
      </c>
      <c r="AN103" s="497"/>
      <c r="AO103" s="497" t="s">
        <v>64</v>
      </c>
      <c r="AP103" s="497"/>
      <c r="AQ103" s="497"/>
      <c r="AR103" s="497"/>
      <c r="AS103" s="497"/>
      <c r="AT103" s="497"/>
      <c r="AU103" s="497" t="s">
        <v>25</v>
      </c>
      <c r="AV103" s="497"/>
      <c r="AW103" s="497"/>
      <c r="AX103" s="497"/>
      <c r="AY103" s="497"/>
      <c r="AZ103" s="497" t="s">
        <v>62</v>
      </c>
      <c r="BA103" s="497"/>
      <c r="BB103" s="497"/>
      <c r="BC103" s="497"/>
      <c r="BD103" s="497"/>
      <c r="BE103" s="497"/>
      <c r="BF103" s="497"/>
      <c r="BG103" s="497" t="s">
        <v>28</v>
      </c>
      <c r="BH103" s="497"/>
    </row>
    <row r="104" spans="1:60" ht="23.25" customHeight="1">
      <c r="B104" s="488">
        <v>45282</v>
      </c>
      <c r="C104" s="488"/>
      <c r="D104" s="488"/>
      <c r="E104" s="484">
        <v>11778.640253543854</v>
      </c>
      <c r="F104" s="484"/>
      <c r="G104" s="484"/>
      <c r="H104" s="484"/>
      <c r="I104" s="484"/>
      <c r="J104" s="484">
        <v>10811.701820373535</v>
      </c>
      <c r="K104" s="484"/>
      <c r="L104" s="484"/>
      <c r="M104" s="484">
        <v>295.85135369002819</v>
      </c>
      <c r="N104" s="484"/>
      <c r="O104" s="484"/>
      <c r="P104" s="484"/>
      <c r="Q104" s="484"/>
      <c r="R104" s="536">
        <v>3201.38330078125</v>
      </c>
      <c r="S104" s="536"/>
      <c r="T104" s="536"/>
      <c r="U104" s="536"/>
      <c r="V104" s="536"/>
      <c r="W104" s="483">
        <v>45282</v>
      </c>
      <c r="X104" s="483"/>
      <c r="Y104" s="483"/>
      <c r="Z104" s="483"/>
      <c r="AA104" s="483"/>
      <c r="AB104" s="484">
        <v>6163.8441070318222</v>
      </c>
      <c r="AC104" s="484"/>
      <c r="AD104" s="484"/>
      <c r="AE104" s="484"/>
      <c r="AF104" s="484"/>
      <c r="AG104" s="484"/>
      <c r="AH104" s="484"/>
      <c r="AI104" s="484"/>
      <c r="AJ104" s="484"/>
      <c r="AK104" s="484"/>
      <c r="AL104" s="484"/>
      <c r="AM104" s="484">
        <v>5373.1091858148575</v>
      </c>
      <c r="AN104" s="484"/>
      <c r="AO104" s="485"/>
      <c r="AP104" s="485"/>
      <c r="AQ104" s="485"/>
      <c r="AR104" s="485"/>
      <c r="AS104" s="485"/>
      <c r="AT104" s="485"/>
      <c r="AU104" s="498" t="s">
        <v>65</v>
      </c>
      <c r="AV104" s="498"/>
      <c r="AW104" s="498"/>
      <c r="AX104" s="498"/>
      <c r="AY104" s="498"/>
      <c r="AZ104" s="483">
        <v>45282</v>
      </c>
      <c r="BA104" s="483"/>
      <c r="BB104" s="483"/>
      <c r="BC104" s="483"/>
      <c r="BD104" s="483"/>
      <c r="BE104" s="483"/>
      <c r="BF104" s="483"/>
      <c r="BG104" s="484">
        <v>1950.075950294733</v>
      </c>
      <c r="BH104" s="484"/>
    </row>
    <row r="105" spans="1:60" ht="22.5" customHeight="1">
      <c r="B105" s="488">
        <v>45252</v>
      </c>
      <c r="C105" s="488"/>
      <c r="D105" s="488"/>
      <c r="E105" s="484">
        <v>8322.3058001995087</v>
      </c>
      <c r="F105" s="484"/>
      <c r="G105" s="484"/>
      <c r="H105" s="484"/>
      <c r="I105" s="484"/>
      <c r="J105" s="484">
        <v>7660.2565207481384</v>
      </c>
      <c r="K105" s="484"/>
      <c r="L105" s="484"/>
      <c r="M105" s="484">
        <v>172.21389096975327</v>
      </c>
      <c r="N105" s="484"/>
      <c r="O105" s="484"/>
      <c r="P105" s="484"/>
      <c r="Q105" s="484"/>
      <c r="R105" s="536">
        <v>2481.38330078125</v>
      </c>
      <c r="S105" s="536"/>
      <c r="T105" s="536"/>
      <c r="U105" s="536"/>
      <c r="V105" s="536"/>
      <c r="W105" s="483">
        <v>45252</v>
      </c>
      <c r="X105" s="483"/>
      <c r="Y105" s="483"/>
      <c r="Z105" s="483"/>
      <c r="AA105" s="483"/>
      <c r="AB105" s="484">
        <v>4561.5348887443542</v>
      </c>
      <c r="AC105" s="484"/>
      <c r="AD105" s="484"/>
      <c r="AE105" s="484"/>
      <c r="AF105" s="484"/>
      <c r="AG105" s="484"/>
      <c r="AH105" s="484"/>
      <c r="AI105" s="484"/>
      <c r="AJ105" s="484"/>
      <c r="AK105" s="484"/>
      <c r="AL105" s="484"/>
      <c r="AM105" s="484">
        <v>3976.3923968076706</v>
      </c>
      <c r="AN105" s="484"/>
      <c r="AO105" s="485"/>
      <c r="AP105" s="485"/>
      <c r="AQ105" s="485"/>
      <c r="AR105" s="485"/>
      <c r="AS105" s="485"/>
      <c r="AT105" s="485"/>
      <c r="AU105" s="485" t="s">
        <v>65</v>
      </c>
      <c r="AV105" s="485"/>
      <c r="AW105" s="485"/>
      <c r="AX105" s="485"/>
      <c r="AY105" s="485"/>
      <c r="AZ105" s="483">
        <v>45252</v>
      </c>
      <c r="BA105" s="483"/>
      <c r="BB105" s="483"/>
      <c r="BC105" s="483"/>
      <c r="BD105" s="483"/>
      <c r="BE105" s="483"/>
      <c r="BF105" s="483"/>
      <c r="BG105" s="484">
        <v>1495.0870070159435</v>
      </c>
      <c r="BH105" s="484"/>
    </row>
    <row r="106" spans="1:60" ht="15.75" customHeight="1">
      <c r="B106" s="490" t="s">
        <v>66</v>
      </c>
      <c r="C106" s="490"/>
      <c r="D106" s="490"/>
      <c r="E106" s="484">
        <v>2445.375</v>
      </c>
      <c r="F106" s="484"/>
      <c r="G106" s="484"/>
      <c r="H106" s="484"/>
      <c r="I106" s="484"/>
      <c r="J106" s="484">
        <v>2244.7958984375</v>
      </c>
      <c r="K106" s="484"/>
      <c r="L106" s="484"/>
      <c r="M106" s="484">
        <v>123.63746272027493</v>
      </c>
      <c r="N106" s="484"/>
      <c r="O106" s="484"/>
      <c r="P106" s="484"/>
      <c r="Q106" s="484"/>
      <c r="R106" s="536">
        <v>720</v>
      </c>
      <c r="S106" s="536"/>
      <c r="T106" s="536"/>
      <c r="U106" s="536"/>
      <c r="V106" s="536"/>
      <c r="W106" s="489">
        <v>720</v>
      </c>
      <c r="X106" s="489"/>
      <c r="Y106" s="489"/>
      <c r="Z106" s="489"/>
      <c r="AA106" s="489"/>
      <c r="AB106" s="484">
        <v>1602.309218287468</v>
      </c>
      <c r="AC106" s="484"/>
      <c r="AD106" s="484"/>
      <c r="AE106" s="484"/>
      <c r="AF106" s="484"/>
      <c r="AG106" s="484"/>
      <c r="AH106" s="484"/>
      <c r="AI106" s="484"/>
      <c r="AJ106" s="484"/>
      <c r="AK106" s="484"/>
      <c r="AL106" s="484"/>
      <c r="AM106" s="484">
        <v>1396.7167890071869</v>
      </c>
      <c r="AN106" s="484"/>
      <c r="AO106" s="484">
        <v>205.59242928028107</v>
      </c>
      <c r="AP106" s="484"/>
      <c r="AQ106" s="484"/>
      <c r="AR106" s="484"/>
      <c r="AS106" s="484"/>
      <c r="AT106" s="484"/>
      <c r="AU106" s="484">
        <v>11.946976065477132</v>
      </c>
      <c r="AV106" s="484"/>
      <c r="AW106" s="484"/>
      <c r="AX106" s="484"/>
      <c r="AY106" s="484"/>
      <c r="AZ106" s="486">
        <v>720</v>
      </c>
      <c r="BA106" s="486"/>
      <c r="BB106" s="486"/>
      <c r="BC106" s="486"/>
      <c r="BD106" s="486"/>
      <c r="BE106" s="486"/>
      <c r="BF106" s="486"/>
      <c r="BG106" s="484">
        <v>454.98894327878952</v>
      </c>
      <c r="BH106" s="484"/>
    </row>
    <row r="107" spans="1:60" ht="14.25" customHeight="1"/>
    <row r="108" spans="1:60" ht="50.25" customHeight="1">
      <c r="A108" s="487"/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U108" s="539" t="s">
        <v>568</v>
      </c>
      <c r="V108" s="540"/>
      <c r="W108" s="540"/>
      <c r="X108" s="540"/>
      <c r="Y108" s="540"/>
      <c r="Z108" s="540"/>
      <c r="AA108" s="540"/>
      <c r="AB108" s="540"/>
      <c r="AC108" s="540"/>
      <c r="AD108" s="540"/>
      <c r="AE108" s="540"/>
      <c r="AG108" s="516" t="s">
        <v>225</v>
      </c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  <c r="AS108" s="516"/>
      <c r="AT108" s="516"/>
      <c r="AU108" s="516" t="s">
        <v>225</v>
      </c>
      <c r="AV108" s="516"/>
      <c r="AW108" s="516"/>
      <c r="AX108" s="516"/>
      <c r="AY108" s="516"/>
      <c r="AZ108" s="516"/>
      <c r="BA108" s="516"/>
      <c r="BB108" s="516"/>
      <c r="BC108" s="516"/>
      <c r="BD108" s="516"/>
      <c r="BE108" s="516"/>
      <c r="BF108" s="516"/>
      <c r="BG108" s="516"/>
      <c r="BH108" s="516"/>
    </row>
    <row r="109" spans="1:60" ht="18" customHeight="1">
      <c r="A109" s="487"/>
      <c r="B109" s="487"/>
      <c r="C109" s="487"/>
      <c r="D109" s="487"/>
      <c r="E109" s="487"/>
      <c r="F109" s="487"/>
      <c r="G109" s="487"/>
      <c r="H109" s="487"/>
      <c r="I109" s="487"/>
      <c r="J109" s="487"/>
      <c r="K109" s="487"/>
      <c r="L109" s="487"/>
      <c r="M109" s="487"/>
      <c r="N109" s="487"/>
      <c r="O109" s="487"/>
      <c r="U109" s="541" t="s">
        <v>564</v>
      </c>
      <c r="V109" s="541"/>
      <c r="W109" s="541"/>
      <c r="X109" s="541"/>
      <c r="Y109" s="541"/>
      <c r="Z109" s="541"/>
      <c r="AA109" s="436"/>
      <c r="AB109" s="436"/>
      <c r="AC109" s="436"/>
      <c r="AD109" s="436"/>
      <c r="AE109" s="436"/>
      <c r="AF109" s="436"/>
      <c r="AG109" s="436"/>
      <c r="AH109" s="436"/>
      <c r="AI109" s="436"/>
      <c r="AJ109" s="436"/>
      <c r="AK109" s="541" t="s">
        <v>565</v>
      </c>
      <c r="AL109" s="541"/>
      <c r="AM109" s="541"/>
      <c r="AN109" s="541"/>
      <c r="AO109" s="436"/>
      <c r="AP109" s="436"/>
      <c r="AQ109" s="436"/>
      <c r="AR109" s="436"/>
      <c r="AS109" s="436"/>
      <c r="AT109" s="436"/>
      <c r="AU109" s="436"/>
      <c r="AV109" s="436"/>
      <c r="AW109" s="436"/>
      <c r="AX109" s="436"/>
      <c r="AY109" s="537" t="s">
        <v>566</v>
      </c>
      <c r="AZ109" s="537"/>
      <c r="BA109" s="537"/>
      <c r="BB109" s="436"/>
      <c r="BC109" s="436"/>
      <c r="BD109" s="436"/>
      <c r="BE109" s="436"/>
      <c r="BF109" s="436"/>
      <c r="BG109" s="436" t="s">
        <v>548</v>
      </c>
    </row>
    <row r="110" spans="1:60" ht="16.5" customHeight="1">
      <c r="A110" s="492" t="s">
        <v>95</v>
      </c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V110" s="496">
        <v>124.36359770596027</v>
      </c>
      <c r="W110" s="496"/>
      <c r="X110" s="496"/>
      <c r="Y110" s="496"/>
      <c r="Z110" s="496"/>
      <c r="AA110" s="416"/>
      <c r="AB110" s="416"/>
      <c r="AC110" s="416"/>
      <c r="AD110" s="416"/>
      <c r="AE110" s="416"/>
      <c r="AF110" s="416"/>
      <c r="AG110" s="416"/>
      <c r="AH110" s="416"/>
      <c r="AI110" s="416"/>
      <c r="AJ110" s="416"/>
      <c r="AK110" s="416"/>
      <c r="AL110" s="496">
        <v>103.54530334472656</v>
      </c>
      <c r="AM110" s="496"/>
      <c r="AN110" s="496"/>
      <c r="AO110" s="496"/>
      <c r="AP110" s="496"/>
      <c r="AQ110" s="496"/>
      <c r="AR110" s="416"/>
      <c r="AS110" s="416"/>
      <c r="AT110" s="416"/>
      <c r="AU110" s="416"/>
      <c r="AV110" s="416"/>
      <c r="AW110" s="416"/>
      <c r="AX110" s="416"/>
      <c r="AY110" s="496">
        <v>123.63746272027493</v>
      </c>
      <c r="AZ110" s="496"/>
      <c r="BA110" s="496"/>
      <c r="BB110" s="496"/>
      <c r="BC110" s="496"/>
      <c r="BD110" s="496"/>
      <c r="BE110" s="496"/>
      <c r="BF110" s="416"/>
      <c r="BG110" s="416">
        <f>AY110+AL110+V110</f>
        <v>351.54636377096176</v>
      </c>
    </row>
    <row r="111" spans="1:60" ht="28.5" customHeight="1">
      <c r="A111" s="492" t="s">
        <v>69</v>
      </c>
      <c r="B111" s="492"/>
      <c r="C111" s="492"/>
      <c r="D111" s="492"/>
      <c r="E111" s="492"/>
      <c r="F111" s="492"/>
      <c r="G111" s="492"/>
      <c r="H111" s="492"/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V111" s="496">
        <f>V110-V121</f>
        <v>123.81365306596027</v>
      </c>
      <c r="W111" s="496"/>
      <c r="X111" s="496"/>
      <c r="Y111" s="496"/>
      <c r="Z111" s="496"/>
      <c r="AA111" s="416"/>
      <c r="AB111" s="416"/>
      <c r="AC111" s="416"/>
      <c r="AD111" s="416"/>
      <c r="AE111" s="416"/>
      <c r="AF111" s="416"/>
      <c r="AG111" s="416"/>
      <c r="AH111" s="416"/>
      <c r="AI111" s="416"/>
      <c r="AJ111" s="416"/>
      <c r="AK111" s="534">
        <f>AL110-AM121</f>
        <v>102.21450979866361</v>
      </c>
      <c r="AL111" s="534"/>
      <c r="AM111" s="534"/>
      <c r="AN111" s="534"/>
      <c r="AO111" s="416"/>
      <c r="AP111" s="416"/>
      <c r="AQ111" s="416"/>
      <c r="AR111" s="416"/>
      <c r="AS111" s="416"/>
      <c r="AT111" s="416"/>
      <c r="AU111" s="533">
        <f>AY110-AW121</f>
        <v>122.54946758452368</v>
      </c>
      <c r="AV111" s="533"/>
      <c r="AW111" s="533"/>
      <c r="AX111" s="533"/>
      <c r="AY111" s="533"/>
      <c r="AZ111" s="533"/>
      <c r="BA111" s="416"/>
      <c r="BB111" s="416"/>
      <c r="BC111" s="416"/>
      <c r="BD111" s="416"/>
      <c r="BE111" s="416"/>
      <c r="BF111" s="416"/>
      <c r="BG111" s="416">
        <f>AU111+AK111+V111</f>
        <v>348.57763044914759</v>
      </c>
    </row>
    <row r="112" spans="1:60" ht="0.75" customHeight="1">
      <c r="A112" s="492"/>
      <c r="B112" s="492"/>
      <c r="C112" s="492"/>
      <c r="D112" s="492"/>
      <c r="E112" s="492"/>
      <c r="F112" s="492"/>
      <c r="G112" s="492"/>
      <c r="H112" s="492"/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V112" s="434"/>
      <c r="W112" s="434"/>
      <c r="X112" s="434"/>
      <c r="Y112" s="434"/>
      <c r="Z112" s="434"/>
      <c r="AA112" s="416"/>
      <c r="AB112" s="416"/>
      <c r="AC112" s="416"/>
      <c r="AD112" s="416"/>
      <c r="AE112" s="416"/>
      <c r="AF112" s="416"/>
      <c r="AG112" s="416"/>
      <c r="AH112" s="416"/>
      <c r="AI112" s="416"/>
      <c r="AJ112" s="416"/>
      <c r="AK112" s="416"/>
      <c r="AL112" s="434">
        <v>14.613078790951969</v>
      </c>
      <c r="AM112" s="434"/>
      <c r="AN112" s="434"/>
      <c r="AO112" s="434"/>
      <c r="AP112" s="434"/>
      <c r="AQ112" s="434"/>
      <c r="AR112" s="416"/>
      <c r="AS112" s="416"/>
      <c r="AT112" s="416"/>
      <c r="AU112" s="416"/>
      <c r="AV112" s="416"/>
      <c r="AW112" s="416"/>
      <c r="AX112" s="416"/>
      <c r="AY112" s="434">
        <v>11.9469760654771</v>
      </c>
      <c r="AZ112" s="434"/>
      <c r="BA112" s="434"/>
      <c r="BB112" s="434"/>
      <c r="BC112" s="434"/>
      <c r="BD112" s="434"/>
      <c r="BE112" s="434"/>
      <c r="BF112" s="416"/>
      <c r="BG112" s="416"/>
    </row>
    <row r="113" spans="1:59" ht="12.75" customHeight="1">
      <c r="A113" s="435" t="s">
        <v>70</v>
      </c>
      <c r="B113" s="433"/>
      <c r="C113" s="532" t="s">
        <v>70</v>
      </c>
      <c r="D113" s="492"/>
      <c r="E113" s="492"/>
      <c r="F113" s="492"/>
      <c r="G113" s="492"/>
      <c r="H113" s="492"/>
      <c r="I113" s="492"/>
      <c r="J113" s="492"/>
      <c r="K113" s="492"/>
      <c r="L113" s="492"/>
      <c r="M113" s="492"/>
      <c r="N113" s="492"/>
      <c r="O113" s="433"/>
      <c r="P113" s="433"/>
      <c r="Q113" s="433"/>
      <c r="R113" s="433"/>
      <c r="V113" s="527">
        <f>V117*0.05811</f>
        <v>6.0387912000000004</v>
      </c>
      <c r="W113" s="527"/>
      <c r="X113" s="527"/>
      <c r="Y113" s="527"/>
      <c r="Z113" s="527"/>
      <c r="AA113" s="416"/>
      <c r="AB113" s="416"/>
      <c r="AC113" s="416"/>
      <c r="AD113" s="416"/>
      <c r="AE113" s="416"/>
      <c r="AF113" s="416"/>
      <c r="AG113" s="416"/>
      <c r="AH113" s="416"/>
      <c r="AI113" s="416"/>
      <c r="AJ113" s="416"/>
      <c r="AK113" s="533">
        <v>14.613078790952001</v>
      </c>
      <c r="AL113" s="533"/>
      <c r="AM113" s="533"/>
      <c r="AN113" s="533"/>
      <c r="AO113" s="533"/>
      <c r="AP113" s="434"/>
      <c r="AQ113" s="434"/>
      <c r="AR113" s="416"/>
      <c r="AS113" s="416"/>
      <c r="AT113" s="416"/>
      <c r="AU113" s="533">
        <f>AY116*0.05811</f>
        <v>11.946976065477132</v>
      </c>
      <c r="AV113" s="533"/>
      <c r="AW113" s="533"/>
      <c r="AX113" s="533"/>
      <c r="AY113" s="533"/>
      <c r="AZ113" s="533"/>
      <c r="BA113" s="434"/>
      <c r="BB113" s="434"/>
      <c r="BC113" s="434"/>
      <c r="BD113" s="434"/>
      <c r="BE113" s="434"/>
      <c r="BF113" s="416"/>
      <c r="BG113" s="416">
        <f>AU113+AK113+V113</f>
        <v>32.598846056429132</v>
      </c>
    </row>
    <row r="114" spans="1:59" s="1" customFormat="1" ht="12.75" customHeight="1">
      <c r="A114" s="433"/>
      <c r="B114" s="433"/>
      <c r="C114" s="532" t="s">
        <v>569</v>
      </c>
      <c r="D114" s="492"/>
      <c r="E114" s="492"/>
      <c r="F114" s="492"/>
      <c r="G114" s="492"/>
      <c r="H114" s="492"/>
      <c r="I114" s="492"/>
      <c r="J114" s="492"/>
      <c r="K114" s="492"/>
      <c r="L114" s="492"/>
      <c r="M114" s="492"/>
      <c r="N114" s="492"/>
      <c r="O114" s="433"/>
      <c r="P114" s="433"/>
      <c r="Q114" s="433"/>
      <c r="R114" s="433"/>
      <c r="V114" s="496">
        <f>V111-V113</f>
        <v>117.77486186596026</v>
      </c>
      <c r="W114" s="496"/>
      <c r="X114" s="496"/>
      <c r="Y114" s="533"/>
      <c r="Z114" s="533"/>
      <c r="AA114" s="533"/>
      <c r="AB114" s="416"/>
      <c r="AC114" s="416"/>
      <c r="AD114" s="416"/>
      <c r="AE114" s="416"/>
      <c r="AF114" s="416"/>
      <c r="AG114" s="416"/>
      <c r="AH114" s="416"/>
      <c r="AI114" s="416"/>
      <c r="AJ114" s="416"/>
      <c r="AK114" s="533">
        <f>AK111-AK113</f>
        <v>87.601431007711611</v>
      </c>
      <c r="AL114" s="533"/>
      <c r="AM114" s="533"/>
      <c r="AN114" s="533"/>
      <c r="AO114" s="434"/>
      <c r="AP114" s="434"/>
      <c r="AQ114" s="434"/>
      <c r="AR114" s="416"/>
      <c r="AS114" s="416"/>
      <c r="AT114" s="416"/>
      <c r="AU114" s="533">
        <f>AU111-AU113</f>
        <v>110.60249151904655</v>
      </c>
      <c r="AV114" s="533"/>
      <c r="AW114" s="533"/>
      <c r="AX114" s="533"/>
      <c r="AY114" s="533"/>
      <c r="AZ114" s="533"/>
      <c r="BA114" s="434"/>
      <c r="BB114" s="434"/>
      <c r="BC114" s="434"/>
      <c r="BD114" s="434"/>
      <c r="BE114" s="434"/>
      <c r="BF114" s="416"/>
      <c r="BG114" s="416">
        <f>AU114+AK114+V114</f>
        <v>315.97878439271841</v>
      </c>
    </row>
    <row r="115" spans="1:59" ht="12.75" customHeight="1">
      <c r="A115" s="433"/>
      <c r="B115" s="433"/>
      <c r="C115" s="433"/>
      <c r="D115" s="433"/>
      <c r="E115" s="433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V115" s="496"/>
      <c r="W115" s="496"/>
      <c r="X115" s="496"/>
      <c r="Y115" s="496"/>
      <c r="Z115" s="496"/>
      <c r="AL115" s="434"/>
      <c r="AM115" s="434"/>
      <c r="AN115" s="434"/>
      <c r="AO115" s="434"/>
      <c r="AP115" s="434"/>
      <c r="AQ115" s="434"/>
      <c r="AY115" s="434"/>
      <c r="AZ115" s="434"/>
      <c r="BA115" s="434"/>
      <c r="BB115" s="434"/>
      <c r="BC115" s="434"/>
      <c r="BD115" s="434"/>
      <c r="BE115" s="434"/>
    </row>
    <row r="116" spans="1:59" ht="3.75" customHeight="1">
      <c r="A116" s="492" t="s">
        <v>72</v>
      </c>
      <c r="B116" s="492"/>
      <c r="C116" s="492"/>
      <c r="D116" s="492"/>
      <c r="E116" s="492"/>
      <c r="F116" s="492"/>
      <c r="G116" s="492"/>
      <c r="H116" s="492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V116" s="496"/>
      <c r="W116" s="496"/>
      <c r="X116" s="496"/>
      <c r="Y116" s="496"/>
      <c r="Z116" s="496"/>
      <c r="AL116" s="491">
        <v>251.47270333766937</v>
      </c>
      <c r="AM116" s="491"/>
      <c r="AN116" s="491"/>
      <c r="AO116" s="491"/>
      <c r="AP116" s="491"/>
      <c r="AQ116" s="491"/>
      <c r="AY116" s="491">
        <v>205.59242928028107</v>
      </c>
      <c r="AZ116" s="491"/>
      <c r="BA116" s="491"/>
      <c r="BB116" s="491"/>
      <c r="BC116" s="491"/>
      <c r="BD116" s="491"/>
      <c r="BE116" s="491"/>
    </row>
    <row r="117" spans="1:59" ht="13.5" customHeight="1">
      <c r="A117" s="492"/>
      <c r="B117" s="492"/>
      <c r="C117" s="492"/>
      <c r="D117" s="492"/>
      <c r="E117" s="492"/>
      <c r="F117" s="492"/>
      <c r="G117" s="492"/>
      <c r="H117" s="492"/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U117" s="438"/>
      <c r="V117" s="528">
        <v>103.92</v>
      </c>
      <c r="W117" s="528"/>
      <c r="X117" s="528"/>
      <c r="Y117" s="528"/>
      <c r="Z117" s="528"/>
      <c r="AL117" s="491"/>
      <c r="AM117" s="491"/>
      <c r="AN117" s="491"/>
      <c r="AO117" s="491"/>
      <c r="AP117" s="491"/>
      <c r="AQ117" s="491"/>
      <c r="AY117" s="491"/>
      <c r="AZ117" s="491"/>
      <c r="BA117" s="491"/>
      <c r="BB117" s="491"/>
      <c r="BC117" s="491"/>
      <c r="BD117" s="491"/>
      <c r="BE117" s="491"/>
      <c r="BG117" s="439">
        <f>AY116+AL116+V117</f>
        <v>560.9851326179504</v>
      </c>
    </row>
    <row r="118" spans="1:59" ht="3" customHeight="1">
      <c r="A118" s="492"/>
      <c r="B118" s="492"/>
      <c r="C118" s="492"/>
      <c r="D118" s="492"/>
      <c r="E118" s="492"/>
      <c r="F118" s="492"/>
      <c r="G118" s="492"/>
      <c r="H118" s="492"/>
      <c r="I118" s="492"/>
      <c r="J118" s="492"/>
      <c r="K118" s="492"/>
      <c r="L118" s="492"/>
      <c r="M118" s="492"/>
      <c r="N118" s="492"/>
      <c r="O118" s="492"/>
      <c r="P118" s="492"/>
      <c r="Q118" s="492"/>
      <c r="R118" s="492"/>
      <c r="U118" s="438"/>
      <c r="V118" s="528"/>
      <c r="W118" s="528"/>
      <c r="X118" s="528"/>
      <c r="Y118" s="528"/>
      <c r="Z118" s="528"/>
    </row>
    <row r="119" spans="1:59" ht="17.25" customHeight="1">
      <c r="A119" s="492" t="s">
        <v>73</v>
      </c>
      <c r="B119" s="492"/>
      <c r="C119" s="492"/>
      <c r="D119" s="492"/>
      <c r="E119" s="492"/>
      <c r="F119" s="492"/>
      <c r="G119" s="492"/>
      <c r="H119" s="492"/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V119" s="491">
        <v>483.46002349257469</v>
      </c>
      <c r="W119" s="491"/>
      <c r="X119" s="491"/>
      <c r="Y119" s="491"/>
      <c r="Z119" s="491"/>
      <c r="AL119" s="491">
        <v>453.73352935910225</v>
      </c>
      <c r="AM119" s="491"/>
      <c r="AN119" s="491"/>
      <c r="AO119" s="491"/>
      <c r="AP119" s="491"/>
      <c r="AQ119" s="491"/>
      <c r="AY119" s="491">
        <v>454.98894327878952</v>
      </c>
      <c r="AZ119" s="491"/>
      <c r="BA119" s="491"/>
      <c r="BB119" s="491"/>
      <c r="BC119" s="491"/>
      <c r="BD119" s="491"/>
      <c r="BE119" s="491"/>
      <c r="BG119" s="439">
        <f>AY119+AL119+V119</f>
        <v>1392.1824961304665</v>
      </c>
    </row>
    <row r="120" spans="1:59" ht="15.75" customHeight="1">
      <c r="A120" s="492" t="s">
        <v>74</v>
      </c>
      <c r="B120" s="492"/>
      <c r="C120" s="492"/>
      <c r="D120" s="492"/>
      <c r="E120" s="492"/>
      <c r="F120" s="492"/>
      <c r="G120" s="492"/>
      <c r="H120" s="492"/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V120" s="532" t="s">
        <v>567</v>
      </c>
      <c r="W120" s="492"/>
      <c r="X120" s="492"/>
      <c r="Y120" s="492"/>
      <c r="Z120" s="492"/>
      <c r="AK120" s="538" t="s">
        <v>567</v>
      </c>
      <c r="AL120" s="538"/>
      <c r="AM120" s="538"/>
      <c r="AN120" s="538"/>
      <c r="AY120" s="531" t="s">
        <v>567</v>
      </c>
      <c r="AZ120" s="531"/>
    </row>
    <row r="121" spans="1:59" ht="16.5" customHeight="1">
      <c r="A121" s="492" t="s">
        <v>76</v>
      </c>
      <c r="B121" s="492"/>
      <c r="C121" s="492"/>
      <c r="D121" s="492"/>
      <c r="E121" s="492"/>
      <c r="F121" s="492"/>
      <c r="G121" s="492"/>
      <c r="H121" s="492"/>
      <c r="I121" s="492"/>
      <c r="J121" s="492"/>
      <c r="K121" s="492"/>
      <c r="L121" s="492"/>
      <c r="M121" s="492"/>
      <c r="N121" s="492"/>
      <c r="O121" s="492"/>
      <c r="P121" s="492"/>
      <c r="Q121" s="492"/>
      <c r="V121" s="535">
        <f>V117*5.4*0.98/1000</f>
        <v>0.5499446400000001</v>
      </c>
      <c r="W121" s="535"/>
      <c r="X121" s="535"/>
      <c r="Y121" s="535"/>
      <c r="AM121" s="531">
        <f>AL116*5.4*0.98/1000</f>
        <v>1.3307935460629465</v>
      </c>
      <c r="AN121" s="531"/>
      <c r="AW121" s="531">
        <f>AY116*5.4*0.98/1000</f>
        <v>1.0879951357512476</v>
      </c>
      <c r="AX121" s="531"/>
      <c r="AY121" s="531"/>
      <c r="AZ121" s="531"/>
      <c r="BG121" s="439">
        <f>AW121+AM121+V121</f>
        <v>2.9687333218141942</v>
      </c>
    </row>
    <row r="122" spans="1:59" ht="22.5" customHeight="1">
      <c r="A122" s="492"/>
      <c r="B122" s="492"/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</row>
    <row r="123" spans="1:59" ht="3" customHeight="1"/>
    <row r="124" spans="1:59" ht="12" customHeight="1">
      <c r="B124" s="493" t="s">
        <v>77</v>
      </c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U124" s="493" t="s">
        <v>78</v>
      </c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93"/>
      <c r="AF124" s="493"/>
      <c r="AG124" s="493"/>
      <c r="AH124" s="493"/>
      <c r="AI124" s="493"/>
      <c r="AJ124" s="493"/>
      <c r="AK124" s="493"/>
      <c r="AL124" s="493"/>
      <c r="AM124" s="493"/>
      <c r="AN124" s="493"/>
      <c r="AO124" s="493"/>
      <c r="AP124" s="493"/>
      <c r="AQ124" s="493"/>
    </row>
    <row r="125" spans="1:59" ht="12" customHeight="1">
      <c r="B125" s="493" t="s">
        <v>79</v>
      </c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U125" s="493" t="s">
        <v>80</v>
      </c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93"/>
      <c r="AF125" s="493"/>
      <c r="AG125" s="493"/>
      <c r="AH125" s="493"/>
      <c r="AI125" s="493"/>
      <c r="AJ125" s="493"/>
      <c r="AK125" s="493"/>
      <c r="AL125" s="493"/>
      <c r="AM125" s="493"/>
      <c r="AN125" s="493"/>
      <c r="AO125" s="493"/>
      <c r="AP125" s="493"/>
    </row>
  </sheetData>
  <sheetProtection formatCells="0" formatColumns="0" formatRows="0" insertColumns="0" insertRows="0" insertHyperlinks="0" deleteColumns="0" deleteRows="0" sort="0" autoFilter="0" pivotTables="0"/>
  <mergeCells count="642">
    <mergeCell ref="B22:E22"/>
    <mergeCell ref="F22:AI22"/>
    <mergeCell ref="I23:J23"/>
    <mergeCell ref="B23:E23"/>
    <mergeCell ref="X23:AC23"/>
    <mergeCell ref="K23:M23"/>
    <mergeCell ref="T23:W23"/>
    <mergeCell ref="N23:S23"/>
    <mergeCell ref="F23:H23"/>
    <mergeCell ref="I24:J24"/>
    <mergeCell ref="K24:M24"/>
    <mergeCell ref="F24:H24"/>
    <mergeCell ref="N24:S24"/>
    <mergeCell ref="T24:W24"/>
    <mergeCell ref="X24:AC24"/>
    <mergeCell ref="B24:E24"/>
    <mergeCell ref="X26:AC26"/>
    <mergeCell ref="B26:E26"/>
    <mergeCell ref="F26:H26"/>
    <mergeCell ref="T26:W26"/>
    <mergeCell ref="K26:M26"/>
    <mergeCell ref="I26:J26"/>
    <mergeCell ref="N26:S26"/>
    <mergeCell ref="G1:AV1"/>
    <mergeCell ref="AI3:AR4"/>
    <mergeCell ref="L3:Q4"/>
    <mergeCell ref="U3:AB4"/>
    <mergeCell ref="AE3:AG4"/>
    <mergeCell ref="B6:G7"/>
    <mergeCell ref="H6:BB7"/>
    <mergeCell ref="H9:BA9"/>
    <mergeCell ref="B9:G9"/>
    <mergeCell ref="B11:I12"/>
    <mergeCell ref="AX11:BH12"/>
    <mergeCell ref="Y12:AM13"/>
    <mergeCell ref="AN12:AU13"/>
    <mergeCell ref="O12:X13"/>
    <mergeCell ref="J12:N12"/>
    <mergeCell ref="J15:BH15"/>
    <mergeCell ref="B16:Q17"/>
    <mergeCell ref="R17:AZ18"/>
    <mergeCell ref="R19:AZ19"/>
    <mergeCell ref="F21:BH21"/>
    <mergeCell ref="B21:E21"/>
    <mergeCell ref="B38:E38"/>
    <mergeCell ref="B28:E28"/>
    <mergeCell ref="B36:E36"/>
    <mergeCell ref="B42:E42"/>
    <mergeCell ref="B30:E30"/>
    <mergeCell ref="B40:E40"/>
    <mergeCell ref="B34:E34"/>
    <mergeCell ref="B32:E32"/>
    <mergeCell ref="F36:H36"/>
    <mergeCell ref="F38:H38"/>
    <mergeCell ref="F40:H40"/>
    <mergeCell ref="F34:H34"/>
    <mergeCell ref="F32:H32"/>
    <mergeCell ref="F30:H30"/>
    <mergeCell ref="F42:H42"/>
    <mergeCell ref="F28:H28"/>
    <mergeCell ref="I38:J38"/>
    <mergeCell ref="I32:J32"/>
    <mergeCell ref="I40:J40"/>
    <mergeCell ref="I42:J42"/>
    <mergeCell ref="I34:J34"/>
    <mergeCell ref="B54:E54"/>
    <mergeCell ref="F54:H54"/>
    <mergeCell ref="I54:J54"/>
    <mergeCell ref="I30:J30"/>
    <mergeCell ref="I36:J36"/>
    <mergeCell ref="I28:J28"/>
    <mergeCell ref="F44:H44"/>
    <mergeCell ref="I44:J44"/>
    <mergeCell ref="B44:E44"/>
    <mergeCell ref="F46:H46"/>
    <mergeCell ref="B46:E46"/>
    <mergeCell ref="F48:H48"/>
    <mergeCell ref="B48:E48"/>
    <mergeCell ref="F62:H62"/>
    <mergeCell ref="I62:J62"/>
    <mergeCell ref="B62:E62"/>
    <mergeCell ref="F64:H64"/>
    <mergeCell ref="I64:J64"/>
    <mergeCell ref="B64:E64"/>
    <mergeCell ref="I48:J48"/>
    <mergeCell ref="I46:J46"/>
    <mergeCell ref="K42:M42"/>
    <mergeCell ref="B56:E56"/>
    <mergeCell ref="I56:J56"/>
    <mergeCell ref="F56:H56"/>
    <mergeCell ref="I58:J58"/>
    <mergeCell ref="F58:H58"/>
    <mergeCell ref="B58:E58"/>
    <mergeCell ref="F60:H60"/>
    <mergeCell ref="I60:J60"/>
    <mergeCell ref="B60:E60"/>
    <mergeCell ref="F50:H50"/>
    <mergeCell ref="B50:E50"/>
    <mergeCell ref="I50:J50"/>
    <mergeCell ref="B52:E52"/>
    <mergeCell ref="I52:J52"/>
    <mergeCell ref="F52:H52"/>
    <mergeCell ref="K28:M28"/>
    <mergeCell ref="K36:M36"/>
    <mergeCell ref="K32:M32"/>
    <mergeCell ref="K30:M30"/>
    <mergeCell ref="K34:M34"/>
    <mergeCell ref="K44:M44"/>
    <mergeCell ref="N40:S40"/>
    <mergeCell ref="N44:S44"/>
    <mergeCell ref="N28:S28"/>
    <mergeCell ref="N42:S42"/>
    <mergeCell ref="N36:S36"/>
    <mergeCell ref="N32:S32"/>
    <mergeCell ref="N30:S30"/>
    <mergeCell ref="N34:S34"/>
    <mergeCell ref="N38:S38"/>
    <mergeCell ref="T42:W42"/>
    <mergeCell ref="T38:W38"/>
    <mergeCell ref="T40:W40"/>
    <mergeCell ref="T44:W44"/>
    <mergeCell ref="X42:AC42"/>
    <mergeCell ref="X44:AC44"/>
    <mergeCell ref="X40:AC40"/>
    <mergeCell ref="X38:AC38"/>
    <mergeCell ref="K38:M38"/>
    <mergeCell ref="K40:M40"/>
    <mergeCell ref="T28:W28"/>
    <mergeCell ref="T36:W36"/>
    <mergeCell ref="T30:W30"/>
    <mergeCell ref="T32:W32"/>
    <mergeCell ref="X32:AC32"/>
    <mergeCell ref="X36:AC36"/>
    <mergeCell ref="X30:AC30"/>
    <mergeCell ref="X34:AC34"/>
    <mergeCell ref="X28:AC28"/>
    <mergeCell ref="T34:W34"/>
    <mergeCell ref="B66:E66"/>
    <mergeCell ref="F66:H66"/>
    <mergeCell ref="I66:J66"/>
    <mergeCell ref="I68:J68"/>
    <mergeCell ref="F68:H68"/>
    <mergeCell ref="B68:E68"/>
    <mergeCell ref="B70:E70"/>
    <mergeCell ref="I70:J70"/>
    <mergeCell ref="F70:H70"/>
    <mergeCell ref="F72:H72"/>
    <mergeCell ref="I72:J72"/>
    <mergeCell ref="B72:E72"/>
    <mergeCell ref="I74:J74"/>
    <mergeCell ref="B74:E74"/>
    <mergeCell ref="F74:H74"/>
    <mergeCell ref="B76:E76"/>
    <mergeCell ref="F76:H76"/>
    <mergeCell ref="I76:J76"/>
    <mergeCell ref="B78:E78"/>
    <mergeCell ref="F78:H78"/>
    <mergeCell ref="I78:J78"/>
    <mergeCell ref="B80:E80"/>
    <mergeCell ref="F80:H80"/>
    <mergeCell ref="I80:J80"/>
    <mergeCell ref="I82:J82"/>
    <mergeCell ref="F82:H82"/>
    <mergeCell ref="B82:E82"/>
    <mergeCell ref="I84:J84"/>
    <mergeCell ref="F84:H84"/>
    <mergeCell ref="B84:E84"/>
    <mergeCell ref="AD44:AI44"/>
    <mergeCell ref="AD26:AI26"/>
    <mergeCell ref="AD24:AI24"/>
    <mergeCell ref="AD23:AI23"/>
    <mergeCell ref="AD40:AI40"/>
    <mergeCell ref="AD38:AI38"/>
    <mergeCell ref="AD28:AI28"/>
    <mergeCell ref="AD42:AI42"/>
    <mergeCell ref="AD32:AI32"/>
    <mergeCell ref="AD34:AI34"/>
    <mergeCell ref="AD30:AI30"/>
    <mergeCell ref="AD36:AI36"/>
    <mergeCell ref="N48:S48"/>
    <mergeCell ref="T46:W46"/>
    <mergeCell ref="X46:AC46"/>
    <mergeCell ref="T48:W48"/>
    <mergeCell ref="X48:AC48"/>
    <mergeCell ref="N70:S70"/>
    <mergeCell ref="AD70:AI70"/>
    <mergeCell ref="X70:AC70"/>
    <mergeCell ref="X72:AC72"/>
    <mergeCell ref="AJ23:AO23"/>
    <mergeCell ref="AJ30:AO30"/>
    <mergeCell ref="AJ38:AO38"/>
    <mergeCell ref="AJ40:AO40"/>
    <mergeCell ref="AJ44:AO44"/>
    <mergeCell ref="AJ24:AO24"/>
    <mergeCell ref="AJ28:AO28"/>
    <mergeCell ref="AJ22:AX22"/>
    <mergeCell ref="AJ26:AO26"/>
    <mergeCell ref="AJ32:AO32"/>
    <mergeCell ref="AP38:AS38"/>
    <mergeCell ref="AP30:AS30"/>
    <mergeCell ref="AP28:AS28"/>
    <mergeCell ref="AP32:AS32"/>
    <mergeCell ref="AP26:AS26"/>
    <mergeCell ref="AP40:AS40"/>
    <mergeCell ref="AP24:AS24"/>
    <mergeCell ref="AP23:AS23"/>
    <mergeCell ref="AP44:AS44"/>
    <mergeCell ref="AJ42:AO42"/>
    <mergeCell ref="AP42:AS42"/>
    <mergeCell ref="AJ34:AO34"/>
    <mergeCell ref="AJ36:AO36"/>
    <mergeCell ref="AP34:AS34"/>
    <mergeCell ref="AP36:AS36"/>
    <mergeCell ref="K54:M54"/>
    <mergeCell ref="K50:M50"/>
    <mergeCell ref="K52:M52"/>
    <mergeCell ref="K56:M56"/>
    <mergeCell ref="K58:M58"/>
    <mergeCell ref="N50:S50"/>
    <mergeCell ref="N52:S52"/>
    <mergeCell ref="N54:S54"/>
    <mergeCell ref="N56:S56"/>
    <mergeCell ref="N58:S58"/>
    <mergeCell ref="T52:W52"/>
    <mergeCell ref="T58:W58"/>
    <mergeCell ref="T56:W56"/>
    <mergeCell ref="T50:W50"/>
    <mergeCell ref="T54:W54"/>
    <mergeCell ref="X52:AC52"/>
    <mergeCell ref="X56:AC56"/>
    <mergeCell ref="X50:AC50"/>
    <mergeCell ref="X58:AC58"/>
    <mergeCell ref="X54:AC54"/>
    <mergeCell ref="K48:M48"/>
    <mergeCell ref="K46:M46"/>
    <mergeCell ref="N46:S46"/>
    <mergeCell ref="AT26:AX26"/>
    <mergeCell ref="AT28:AX28"/>
    <mergeCell ref="AT24:AX24"/>
    <mergeCell ref="AT30:AX30"/>
    <mergeCell ref="AT23:AX23"/>
    <mergeCell ref="AT32:AX32"/>
    <mergeCell ref="AT44:AX44"/>
    <mergeCell ref="AT40:AX40"/>
    <mergeCell ref="AT38:AX38"/>
    <mergeCell ref="AT42:AX42"/>
    <mergeCell ref="AT34:AX34"/>
    <mergeCell ref="AT36:AX36"/>
    <mergeCell ref="AY40:BC40"/>
    <mergeCell ref="AY44:BC44"/>
    <mergeCell ref="AY22:BH22"/>
    <mergeCell ref="AY30:BC30"/>
    <mergeCell ref="AY28:BC28"/>
    <mergeCell ref="AY26:BC26"/>
    <mergeCell ref="AY24:BC24"/>
    <mergeCell ref="AY23:BC23"/>
    <mergeCell ref="AY32:BC32"/>
    <mergeCell ref="BD32:BH32"/>
    <mergeCell ref="BD30:BH30"/>
    <mergeCell ref="BD26:BH26"/>
    <mergeCell ref="BD24:BH24"/>
    <mergeCell ref="BD44:BH44"/>
    <mergeCell ref="BD23:BH23"/>
    <mergeCell ref="BD28:BH28"/>
    <mergeCell ref="AY38:BC38"/>
    <mergeCell ref="BD40:BH40"/>
    <mergeCell ref="BD38:BH38"/>
    <mergeCell ref="AY42:BC42"/>
    <mergeCell ref="BD42:BH42"/>
    <mergeCell ref="AY36:BC36"/>
    <mergeCell ref="AY34:BC34"/>
    <mergeCell ref="BD34:BH34"/>
    <mergeCell ref="BD36:BH36"/>
    <mergeCell ref="B97:D97"/>
    <mergeCell ref="B89:D89"/>
    <mergeCell ref="B96:D96"/>
    <mergeCell ref="B92:D92"/>
    <mergeCell ref="B98:D98"/>
    <mergeCell ref="B91:D91"/>
    <mergeCell ref="B90:D90"/>
    <mergeCell ref="E96:I96"/>
    <mergeCell ref="E92:I92"/>
    <mergeCell ref="E97:I97"/>
    <mergeCell ref="E90:I90"/>
    <mergeCell ref="E91:I91"/>
    <mergeCell ref="E98:I98"/>
    <mergeCell ref="E89:I89"/>
    <mergeCell ref="J91:L91"/>
    <mergeCell ref="J92:L92"/>
    <mergeCell ref="J89:L89"/>
    <mergeCell ref="J90:L90"/>
    <mergeCell ref="J96:L96"/>
    <mergeCell ref="J97:L97"/>
    <mergeCell ref="J98:L98"/>
    <mergeCell ref="B88:V88"/>
    <mergeCell ref="M89:Q89"/>
    <mergeCell ref="R89:V89"/>
    <mergeCell ref="M90:Q90"/>
    <mergeCell ref="R90:V90"/>
    <mergeCell ref="M91:Q91"/>
    <mergeCell ref="R91:V91"/>
    <mergeCell ref="M92:Q92"/>
    <mergeCell ref="R92:V92"/>
    <mergeCell ref="B95:V95"/>
    <mergeCell ref="M96:Q96"/>
    <mergeCell ref="R96:V96"/>
    <mergeCell ref="M97:Q97"/>
    <mergeCell ref="R97:V97"/>
    <mergeCell ref="X60:AC60"/>
    <mergeCell ref="AD60:AI60"/>
    <mergeCell ref="K60:M60"/>
    <mergeCell ref="T60:W60"/>
    <mergeCell ref="N60:S60"/>
    <mergeCell ref="N62:S62"/>
    <mergeCell ref="K62:M62"/>
    <mergeCell ref="T62:W62"/>
    <mergeCell ref="X62:AC62"/>
    <mergeCell ref="AD62:AI62"/>
    <mergeCell ref="AD64:AI64"/>
    <mergeCell ref="K64:M64"/>
    <mergeCell ref="N64:S64"/>
    <mergeCell ref="AD66:AI66"/>
    <mergeCell ref="K66:M66"/>
    <mergeCell ref="AD68:AI68"/>
    <mergeCell ref="X68:AC68"/>
    <mergeCell ref="K68:M68"/>
    <mergeCell ref="T68:W68"/>
    <mergeCell ref="N68:S68"/>
    <mergeCell ref="K70:M70"/>
    <mergeCell ref="T70:W70"/>
    <mergeCell ref="T72:W72"/>
    <mergeCell ref="N72:S72"/>
    <mergeCell ref="AD72:AI72"/>
    <mergeCell ref="K72:M72"/>
    <mergeCell ref="T64:W64"/>
    <mergeCell ref="X64:AC64"/>
    <mergeCell ref="N66:S66"/>
    <mergeCell ref="T66:W66"/>
    <mergeCell ref="X66:AC66"/>
    <mergeCell ref="AJ54:AO54"/>
    <mergeCell ref="AY54:BC54"/>
    <mergeCell ref="AT54:AX54"/>
    <mergeCell ref="BD54:BH54"/>
    <mergeCell ref="AP54:AS54"/>
    <mergeCell ref="AY46:BC46"/>
    <mergeCell ref="BD46:BH46"/>
    <mergeCell ref="AD46:AI46"/>
    <mergeCell ref="AJ46:AO46"/>
    <mergeCell ref="AY48:BC48"/>
    <mergeCell ref="BD48:BH48"/>
    <mergeCell ref="AD50:AI50"/>
    <mergeCell ref="AP50:AS50"/>
    <mergeCell ref="AT50:AX50"/>
    <mergeCell ref="BD50:BH50"/>
    <mergeCell ref="AJ50:AO50"/>
    <mergeCell ref="AY50:BC50"/>
    <mergeCell ref="AY56:BC56"/>
    <mergeCell ref="BD56:BH56"/>
    <mergeCell ref="AT56:AX56"/>
    <mergeCell ref="AD56:AI56"/>
    <mergeCell ref="AP56:AS56"/>
    <mergeCell ref="AJ56:AO56"/>
    <mergeCell ref="AD58:AI58"/>
    <mergeCell ref="AP46:AS46"/>
    <mergeCell ref="AT46:AX46"/>
    <mergeCell ref="AD48:AI48"/>
    <mergeCell ref="AJ48:AO48"/>
    <mergeCell ref="AP48:AS48"/>
    <mergeCell ref="AT48:AX48"/>
    <mergeCell ref="AP58:AS58"/>
    <mergeCell ref="BD58:BH58"/>
    <mergeCell ref="AT58:AX58"/>
    <mergeCell ref="AY58:BC58"/>
    <mergeCell ref="AJ52:AO52"/>
    <mergeCell ref="AP52:AS52"/>
    <mergeCell ref="BD52:BH52"/>
    <mergeCell ref="AT52:AX52"/>
    <mergeCell ref="AD52:AI52"/>
    <mergeCell ref="AY52:BC52"/>
    <mergeCell ref="AD54:AI54"/>
    <mergeCell ref="AD74:AI74"/>
    <mergeCell ref="X74:AC74"/>
    <mergeCell ref="K74:M74"/>
    <mergeCell ref="N74:S74"/>
    <mergeCell ref="T74:W74"/>
    <mergeCell ref="K76:M76"/>
    <mergeCell ref="T76:W76"/>
    <mergeCell ref="AD76:AI76"/>
    <mergeCell ref="X76:AC76"/>
    <mergeCell ref="N76:S76"/>
    <mergeCell ref="X84:AC84"/>
    <mergeCell ref="T78:W78"/>
    <mergeCell ref="K78:M78"/>
    <mergeCell ref="N78:S78"/>
    <mergeCell ref="AD78:AI78"/>
    <mergeCell ref="X78:AC78"/>
    <mergeCell ref="N80:S80"/>
    <mergeCell ref="X80:AC80"/>
    <mergeCell ref="T80:W80"/>
    <mergeCell ref="K80:M80"/>
    <mergeCell ref="AD80:AI80"/>
    <mergeCell ref="C86:AJ86"/>
    <mergeCell ref="AJ58:AO58"/>
    <mergeCell ref="AJ76:AO76"/>
    <mergeCell ref="AJ70:AO70"/>
    <mergeCell ref="AJ80:AO80"/>
    <mergeCell ref="AJ82:AO82"/>
    <mergeCell ref="AJ68:AO68"/>
    <mergeCell ref="AJ72:AO72"/>
    <mergeCell ref="AJ74:AO74"/>
    <mergeCell ref="AJ66:AO66"/>
    <mergeCell ref="AJ64:AO64"/>
    <mergeCell ref="AJ62:AO62"/>
    <mergeCell ref="AJ60:AO60"/>
    <mergeCell ref="AJ84:AO84"/>
    <mergeCell ref="AJ78:AO78"/>
    <mergeCell ref="X82:AC82"/>
    <mergeCell ref="AD82:AI82"/>
    <mergeCell ref="N82:S82"/>
    <mergeCell ref="K82:M82"/>
    <mergeCell ref="T82:W82"/>
    <mergeCell ref="N84:S84"/>
    <mergeCell ref="AD84:AI84"/>
    <mergeCell ref="K84:M84"/>
    <mergeCell ref="T84:W84"/>
    <mergeCell ref="AP84:AS84"/>
    <mergeCell ref="AP82:AS82"/>
    <mergeCell ref="AP72:AS72"/>
    <mergeCell ref="AP70:AS70"/>
    <mergeCell ref="AP76:AS76"/>
    <mergeCell ref="AP68:AS68"/>
    <mergeCell ref="AP78:AS78"/>
    <mergeCell ref="AP80:AS80"/>
    <mergeCell ref="AP74:AS74"/>
    <mergeCell ref="AP60:AS60"/>
    <mergeCell ref="AP62:AS62"/>
    <mergeCell ref="AP64:AS64"/>
    <mergeCell ref="AP66:AS66"/>
    <mergeCell ref="AT76:AX76"/>
    <mergeCell ref="AT80:AX80"/>
    <mergeCell ref="AT78:AX78"/>
    <mergeCell ref="AT82:AX82"/>
    <mergeCell ref="AT72:AX72"/>
    <mergeCell ref="AT70:AX70"/>
    <mergeCell ref="AT66:AX66"/>
    <mergeCell ref="AT84:AX84"/>
    <mergeCell ref="AT68:AX68"/>
    <mergeCell ref="AT74:AX74"/>
    <mergeCell ref="AY84:BC84"/>
    <mergeCell ref="AY80:BC80"/>
    <mergeCell ref="AY82:BC82"/>
    <mergeCell ref="AY76:BC76"/>
    <mergeCell ref="AY78:BC78"/>
    <mergeCell ref="AY74:BC74"/>
    <mergeCell ref="AY72:BC72"/>
    <mergeCell ref="AY70:BC70"/>
    <mergeCell ref="AY68:BC68"/>
    <mergeCell ref="AZ88:BH88"/>
    <mergeCell ref="BD78:BH78"/>
    <mergeCell ref="BD76:BH76"/>
    <mergeCell ref="BD74:BH74"/>
    <mergeCell ref="BD72:BH72"/>
    <mergeCell ref="BD82:BH82"/>
    <mergeCell ref="BD84:BH84"/>
    <mergeCell ref="BD70:BH70"/>
    <mergeCell ref="BD68:BH68"/>
    <mergeCell ref="BD80:BH80"/>
    <mergeCell ref="AY60:BC60"/>
    <mergeCell ref="BD60:BH60"/>
    <mergeCell ref="AT60:AX60"/>
    <mergeCell ref="AY62:BC62"/>
    <mergeCell ref="AT62:AX62"/>
    <mergeCell ref="BD62:BH62"/>
    <mergeCell ref="AT64:AX64"/>
    <mergeCell ref="BD64:BH64"/>
    <mergeCell ref="AY64:BC64"/>
    <mergeCell ref="BD66:BH66"/>
    <mergeCell ref="AY66:BC66"/>
    <mergeCell ref="M98:Q98"/>
    <mergeCell ref="M99:Q99"/>
    <mergeCell ref="R99:V99"/>
    <mergeCell ref="R98:V98"/>
    <mergeCell ref="W99:AA99"/>
    <mergeCell ref="W89:AA89"/>
    <mergeCell ref="W98:AA98"/>
    <mergeCell ref="W90:AA90"/>
    <mergeCell ref="W95:AY95"/>
    <mergeCell ref="W92:AA92"/>
    <mergeCell ref="W91:AA91"/>
    <mergeCell ref="AB99:AL99"/>
    <mergeCell ref="AB98:AL98"/>
    <mergeCell ref="AB97:AL97"/>
    <mergeCell ref="AB96:AL96"/>
    <mergeCell ref="AB91:AL91"/>
    <mergeCell ref="AB92:AL92"/>
    <mergeCell ref="AB89:AL89"/>
    <mergeCell ref="AB90:AL90"/>
    <mergeCell ref="AM89:AN89"/>
    <mergeCell ref="AM97:AN97"/>
    <mergeCell ref="AM91:AN91"/>
    <mergeCell ref="AM98:AN98"/>
    <mergeCell ref="AO98:AT98"/>
    <mergeCell ref="AO99:AT99"/>
    <mergeCell ref="AU99:AY99"/>
    <mergeCell ref="AM99:AN99"/>
    <mergeCell ref="W88:AY88"/>
    <mergeCell ref="W96:AA96"/>
    <mergeCell ref="W97:AA97"/>
    <mergeCell ref="B87:BH87"/>
    <mergeCell ref="B94:BH94"/>
    <mergeCell ref="B99:D99"/>
    <mergeCell ref="E99:I99"/>
    <mergeCell ref="J99:L99"/>
    <mergeCell ref="BG99:BH99"/>
    <mergeCell ref="AZ99:BF99"/>
    <mergeCell ref="AM92:AN92"/>
    <mergeCell ref="AM90:AN90"/>
    <mergeCell ref="AM96:AN96"/>
    <mergeCell ref="AO91:AT91"/>
    <mergeCell ref="AO92:AT92"/>
    <mergeCell ref="AO89:AT89"/>
    <mergeCell ref="AO90:AT90"/>
    <mergeCell ref="AO97:AT97"/>
    <mergeCell ref="AO96:AT96"/>
    <mergeCell ref="U124:AQ124"/>
    <mergeCell ref="B124:P124"/>
    <mergeCell ref="AK120:AN120"/>
    <mergeCell ref="A108:O109"/>
    <mergeCell ref="AG108:AT108"/>
    <mergeCell ref="U108:AE108"/>
    <mergeCell ref="AL110:AQ110"/>
    <mergeCell ref="A110:R110"/>
    <mergeCell ref="V110:Z110"/>
    <mergeCell ref="A111:R112"/>
    <mergeCell ref="V115:Z116"/>
    <mergeCell ref="A116:R118"/>
    <mergeCell ref="AL116:AQ117"/>
    <mergeCell ref="V117:Z118"/>
    <mergeCell ref="U109:Z109"/>
    <mergeCell ref="AK109:AN109"/>
    <mergeCell ref="U125:AP125"/>
    <mergeCell ref="B125:P125"/>
    <mergeCell ref="AU89:AY89"/>
    <mergeCell ref="AU90:AY90"/>
    <mergeCell ref="AU97:AY97"/>
    <mergeCell ref="AU92:AY92"/>
    <mergeCell ref="AU96:AY96"/>
    <mergeCell ref="AU91:AY91"/>
    <mergeCell ref="AZ95:BH95"/>
    <mergeCell ref="AZ89:BF89"/>
    <mergeCell ref="AZ91:BF91"/>
    <mergeCell ref="AZ98:BF98"/>
    <mergeCell ref="AZ96:BF96"/>
    <mergeCell ref="AZ92:BF92"/>
    <mergeCell ref="AZ97:BF97"/>
    <mergeCell ref="AZ90:BF90"/>
    <mergeCell ref="BG97:BH97"/>
    <mergeCell ref="BG90:BH90"/>
    <mergeCell ref="BG91:BH91"/>
    <mergeCell ref="BG96:BH96"/>
    <mergeCell ref="BG92:BH92"/>
    <mergeCell ref="BG89:BH89"/>
    <mergeCell ref="BG98:BH98"/>
    <mergeCell ref="AU98:AY98"/>
    <mergeCell ref="B101:BH101"/>
    <mergeCell ref="W102:AY102"/>
    <mergeCell ref="B102:V102"/>
    <mergeCell ref="AB103:AL103"/>
    <mergeCell ref="E103:I103"/>
    <mergeCell ref="R103:V103"/>
    <mergeCell ref="M103:Q103"/>
    <mergeCell ref="B103:D103"/>
    <mergeCell ref="W103:AA103"/>
    <mergeCell ref="J103:L103"/>
    <mergeCell ref="AM103:AN103"/>
    <mergeCell ref="AO103:AT103"/>
    <mergeCell ref="AZ102:BH102"/>
    <mergeCell ref="AM104:AN104"/>
    <mergeCell ref="AM105:AN105"/>
    <mergeCell ref="B104:D104"/>
    <mergeCell ref="J104:L104"/>
    <mergeCell ref="E104:I104"/>
    <mergeCell ref="M104:Q104"/>
    <mergeCell ref="W104:AA104"/>
    <mergeCell ref="AB104:AL104"/>
    <mergeCell ref="R104:V104"/>
    <mergeCell ref="B105:D105"/>
    <mergeCell ref="E105:I105"/>
    <mergeCell ref="W105:AA105"/>
    <mergeCell ref="AB105:AL105"/>
    <mergeCell ref="M105:Q105"/>
    <mergeCell ref="R105:V105"/>
    <mergeCell ref="J105:L105"/>
    <mergeCell ref="AY110:BE110"/>
    <mergeCell ref="W106:AA106"/>
    <mergeCell ref="E106:I106"/>
    <mergeCell ref="M106:Q106"/>
    <mergeCell ref="AB106:AL106"/>
    <mergeCell ref="R106:V106"/>
    <mergeCell ref="B106:D106"/>
    <mergeCell ref="J106:L106"/>
    <mergeCell ref="AM106:AN106"/>
    <mergeCell ref="AY109:BA109"/>
    <mergeCell ref="AO104:AT104"/>
    <mergeCell ref="AO105:AT105"/>
    <mergeCell ref="AO106:AT106"/>
    <mergeCell ref="AU103:AY103"/>
    <mergeCell ref="AU104:AY104"/>
    <mergeCell ref="AU105:AY105"/>
    <mergeCell ref="AU108:BH108"/>
    <mergeCell ref="AU106:AY106"/>
    <mergeCell ref="AZ104:BF104"/>
    <mergeCell ref="AZ105:BF105"/>
    <mergeCell ref="AZ103:BF103"/>
    <mergeCell ref="AZ106:BF106"/>
    <mergeCell ref="BG104:BH104"/>
    <mergeCell ref="BG105:BH105"/>
    <mergeCell ref="BG103:BH103"/>
    <mergeCell ref="BG106:BH106"/>
    <mergeCell ref="AY120:AZ120"/>
    <mergeCell ref="AM121:AN121"/>
    <mergeCell ref="V111:Z111"/>
    <mergeCell ref="V113:Z113"/>
    <mergeCell ref="C113:N113"/>
    <mergeCell ref="C114:N114"/>
    <mergeCell ref="AK113:AO113"/>
    <mergeCell ref="AW121:AZ121"/>
    <mergeCell ref="AK111:AN111"/>
    <mergeCell ref="AK114:AN114"/>
    <mergeCell ref="V114:AA114"/>
    <mergeCell ref="AU113:AZ113"/>
    <mergeCell ref="AU114:AZ114"/>
    <mergeCell ref="AU111:AZ111"/>
    <mergeCell ref="AY119:BE119"/>
    <mergeCell ref="AY116:BE117"/>
    <mergeCell ref="AL119:AQ119"/>
    <mergeCell ref="V119:Z119"/>
    <mergeCell ref="A119:R119"/>
    <mergeCell ref="V120:Z120"/>
    <mergeCell ref="A120:R120"/>
    <mergeCell ref="V121:Y121"/>
    <mergeCell ref="A121:Q122"/>
  </mergeCells>
  <pageMargins left="0.74803149606299213" right="0.43307086614173229" top="0.31496062992125984" bottom="0.27559055118110237" header="0.31496062992125984" footer="0.31496062992125984"/>
  <pageSetup paperSize="9" scale="81" fitToHeight="2" orientation="landscape" errors="blank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BH118"/>
  <sheetViews>
    <sheetView showGridLines="0" topLeftCell="A79" workbookViewId="0">
      <selection activeCell="AZ114" sqref="AZ114:BD114"/>
    </sheetView>
  </sheetViews>
  <sheetFormatPr defaultRowHeight="15"/>
  <cols>
    <col min="1" max="1" width="0.28515625" style="1" customWidth="1"/>
    <col min="2" max="2" width="0.140625" style="1" customWidth="1"/>
    <col min="3" max="3" width="5.85546875" style="1" customWidth="1"/>
    <col min="4" max="4" width="1.85546875" style="1" customWidth="1"/>
    <col min="5" max="5" width="1.7109375" style="1" customWidth="1"/>
    <col min="6" max="6" width="3.140625" style="1" customWidth="1"/>
    <col min="7" max="7" width="0.28515625" style="1" customWidth="1"/>
    <col min="8" max="8" width="2.140625" style="1" customWidth="1"/>
    <col min="9" max="9" width="4.28515625" style="1" customWidth="1"/>
    <col min="10" max="10" width="2.7109375" style="1" customWidth="1"/>
    <col min="11" max="11" width="6.5703125" style="1" customWidth="1"/>
    <col min="12" max="12" width="2.7109375" style="1" customWidth="1"/>
    <col min="13" max="13" width="2.140625" style="1" customWidth="1"/>
    <col min="14" max="14" width="5.85546875" style="1" customWidth="1"/>
    <col min="15" max="15" width="0.85546875" style="1" customWidth="1"/>
    <col min="16" max="16" width="0.42578125" style="1" customWidth="1"/>
    <col min="17" max="17" width="0.85546875" style="1" customWidth="1"/>
    <col min="18" max="18" width="0.28515625" style="1" customWidth="1"/>
    <col min="19" max="19" width="1.5703125" style="1" customWidth="1"/>
    <col min="20" max="20" width="0.42578125" style="1" customWidth="1"/>
    <col min="21" max="21" width="1.28515625" style="1" customWidth="1"/>
    <col min="22" max="22" width="5.7109375" style="1" customWidth="1"/>
    <col min="23" max="23" width="3.28515625" style="1" customWidth="1"/>
    <col min="24" max="24" width="1.5703125" style="1" customWidth="1"/>
    <col min="25" max="25" width="0.28515625" style="1" customWidth="1"/>
    <col min="26" max="26" width="4.85546875" style="1" customWidth="1"/>
    <col min="27" max="27" width="1.85546875" style="1" customWidth="1"/>
    <col min="28" max="28" width="0.85546875" style="1" customWidth="1"/>
    <col min="29" max="29" width="0.28515625" style="1" customWidth="1"/>
    <col min="30" max="30" width="2.140625" style="1" customWidth="1"/>
    <col min="31" max="31" width="1.42578125" style="1" customWidth="1"/>
    <col min="32" max="32" width="0.5703125" style="1" customWidth="1"/>
    <col min="33" max="33" width="1.42578125" style="1" customWidth="1"/>
    <col min="34" max="34" width="1.5703125" style="1" customWidth="1"/>
    <col min="35" max="35" width="0.42578125" style="1" customWidth="1"/>
    <col min="36" max="36" width="0.28515625" style="1" customWidth="1"/>
    <col min="37" max="37" width="4" style="1" customWidth="1"/>
    <col min="38" max="38" width="1.42578125" style="1" customWidth="1"/>
    <col min="39" max="39" width="4.7109375" style="1" customWidth="1"/>
    <col min="40" max="40" width="6.140625" style="1" customWidth="1"/>
    <col min="41" max="41" width="0.42578125" style="1" customWidth="1"/>
    <col min="42" max="42" width="1.42578125" style="1" customWidth="1"/>
    <col min="43" max="43" width="1.5703125" style="1" customWidth="1"/>
    <col min="44" max="44" width="2.7109375" style="1" customWidth="1"/>
    <col min="45" max="45" width="4.85546875" style="1" customWidth="1"/>
    <col min="46" max="46" width="2.140625" style="1" customWidth="1"/>
    <col min="47" max="47" width="3.28515625" style="1" customWidth="1"/>
    <col min="48" max="48" width="0.7109375" style="1" customWidth="1"/>
    <col min="49" max="49" width="0.85546875" style="1" customWidth="1"/>
    <col min="50" max="50" width="1.42578125" style="1" customWidth="1"/>
    <col min="51" max="51" width="3.5703125" style="1" customWidth="1"/>
    <col min="52" max="52" width="7.85546875" style="1" customWidth="1"/>
    <col min="53" max="53" width="2" style="1" customWidth="1"/>
    <col min="54" max="54" width="0.5703125" style="1" customWidth="1"/>
    <col min="55" max="55" width="0.28515625" style="1" customWidth="1"/>
    <col min="56" max="56" width="1.28515625" style="1" customWidth="1"/>
    <col min="57" max="57" width="0.140625" style="1" customWidth="1"/>
    <col min="58" max="58" width="1" style="1" customWidth="1"/>
    <col min="59" max="59" width="9.5703125" style="1" customWidth="1"/>
    <col min="60" max="60" width="2.140625" style="1" customWidth="1"/>
  </cols>
  <sheetData>
    <row r="1" spans="2:60" ht="17.25" customHeight="1">
      <c r="G1" s="519" t="s">
        <v>0</v>
      </c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</row>
    <row r="2" spans="2:60" ht="2.25" customHeight="1"/>
    <row r="3" spans="2:60" ht="12.75" customHeight="1">
      <c r="L3" s="521" t="s">
        <v>1</v>
      </c>
      <c r="M3" s="521"/>
      <c r="N3" s="521"/>
      <c r="O3" s="521"/>
      <c r="P3" s="521"/>
      <c r="Q3" s="521"/>
      <c r="U3" s="520">
        <v>45252</v>
      </c>
      <c r="V3" s="520"/>
      <c r="W3" s="520"/>
      <c r="X3" s="520"/>
      <c r="Y3" s="520"/>
      <c r="Z3" s="520"/>
      <c r="AA3" s="520"/>
      <c r="AB3" s="520"/>
      <c r="AE3" s="521" t="s">
        <v>2</v>
      </c>
      <c r="AF3" s="521"/>
      <c r="AG3" s="521"/>
      <c r="AI3" s="522">
        <v>45281.999988425923</v>
      </c>
      <c r="AJ3" s="522"/>
      <c r="AK3" s="522"/>
      <c r="AL3" s="522"/>
      <c r="AM3" s="522"/>
      <c r="AN3" s="522"/>
      <c r="AO3" s="522"/>
      <c r="AP3" s="522"/>
      <c r="AQ3" s="522"/>
      <c r="AR3" s="522"/>
    </row>
    <row r="4" spans="2:60" ht="2.25" customHeight="1">
      <c r="L4" s="521"/>
      <c r="M4" s="521"/>
      <c r="N4" s="521"/>
      <c r="O4" s="521"/>
      <c r="P4" s="521"/>
      <c r="Q4" s="521"/>
      <c r="U4" s="520"/>
      <c r="V4" s="520"/>
      <c r="W4" s="520"/>
      <c r="X4" s="520"/>
      <c r="Y4" s="520"/>
      <c r="Z4" s="520"/>
      <c r="AA4" s="520"/>
      <c r="AB4" s="520"/>
      <c r="AE4" s="521"/>
      <c r="AF4" s="521"/>
      <c r="AG4" s="521"/>
      <c r="AI4" s="522"/>
      <c r="AJ4" s="522"/>
      <c r="AK4" s="522"/>
      <c r="AL4" s="522"/>
      <c r="AM4" s="522"/>
      <c r="AN4" s="522"/>
      <c r="AO4" s="522"/>
      <c r="AP4" s="522"/>
      <c r="AQ4" s="522"/>
      <c r="AR4" s="522"/>
    </row>
    <row r="5" spans="2:60" ht="11.25" customHeight="1"/>
    <row r="6" spans="2:60" ht="10.5" customHeight="1">
      <c r="B6" s="493" t="s">
        <v>3</v>
      </c>
      <c r="C6" s="493"/>
      <c r="D6" s="493"/>
      <c r="E6" s="493"/>
      <c r="F6" s="493"/>
      <c r="G6" s="493"/>
      <c r="H6" s="515" t="s">
        <v>4</v>
      </c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  <c r="AA6" s="515"/>
      <c r="AB6" s="515"/>
      <c r="AC6" s="515"/>
      <c r="AD6" s="515"/>
      <c r="AE6" s="515"/>
      <c r="AF6" s="515"/>
      <c r="AG6" s="515"/>
      <c r="AH6" s="515"/>
      <c r="AI6" s="515"/>
      <c r="AJ6" s="515"/>
      <c r="AK6" s="515"/>
      <c r="AL6" s="515"/>
      <c r="AM6" s="515"/>
      <c r="AN6" s="515"/>
      <c r="AO6" s="515"/>
      <c r="AP6" s="515"/>
      <c r="AQ6" s="515"/>
      <c r="AR6" s="515"/>
      <c r="AS6" s="515"/>
      <c r="AT6" s="515"/>
      <c r="AU6" s="515"/>
      <c r="AV6" s="515"/>
      <c r="AW6" s="515"/>
      <c r="AX6" s="515"/>
      <c r="AY6" s="515"/>
      <c r="AZ6" s="515"/>
      <c r="BA6" s="515"/>
      <c r="BB6" s="515"/>
    </row>
    <row r="7" spans="2:60" ht="2.25" customHeight="1">
      <c r="B7" s="493"/>
      <c r="C7" s="493"/>
      <c r="D7" s="493"/>
      <c r="E7" s="493"/>
      <c r="F7" s="493"/>
      <c r="G7" s="493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  <c r="AL7" s="515"/>
      <c r="AM7" s="515"/>
      <c r="AN7" s="515"/>
      <c r="AO7" s="515"/>
      <c r="AP7" s="515"/>
      <c r="AQ7" s="515"/>
      <c r="AR7" s="515"/>
      <c r="AS7" s="515"/>
      <c r="AT7" s="515"/>
      <c r="AU7" s="515"/>
      <c r="AV7" s="515"/>
      <c r="AW7" s="515"/>
      <c r="AX7" s="515"/>
      <c r="AY7" s="515"/>
      <c r="AZ7" s="515"/>
      <c r="BA7" s="515"/>
      <c r="BB7" s="515"/>
    </row>
    <row r="8" spans="2:60" ht="9" customHeight="1"/>
    <row r="9" spans="2:60" ht="12" customHeight="1">
      <c r="B9" s="493" t="s">
        <v>5</v>
      </c>
      <c r="C9" s="493"/>
      <c r="D9" s="493"/>
      <c r="E9" s="493"/>
      <c r="F9" s="493"/>
      <c r="G9" s="493"/>
      <c r="H9" s="515" t="s">
        <v>84</v>
      </c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</row>
    <row r="10" spans="2:60" ht="6" customHeight="1"/>
    <row r="11" spans="2:60" ht="0.75" customHeight="1">
      <c r="B11" s="493" t="s">
        <v>7</v>
      </c>
      <c r="C11" s="493"/>
      <c r="D11" s="493"/>
      <c r="E11" s="493"/>
      <c r="F11" s="493"/>
      <c r="G11" s="493"/>
      <c r="H11" s="493"/>
      <c r="I11" s="493"/>
      <c r="AX11" s="510">
        <v>45534</v>
      </c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</row>
    <row r="12" spans="2:60" ht="12" customHeight="1">
      <c r="B12" s="493"/>
      <c r="C12" s="493"/>
      <c r="D12" s="493"/>
      <c r="E12" s="493"/>
      <c r="F12" s="493"/>
      <c r="G12" s="493"/>
      <c r="H12" s="493"/>
      <c r="I12" s="493"/>
      <c r="J12" s="515" t="s">
        <v>8</v>
      </c>
      <c r="K12" s="515"/>
      <c r="L12" s="515"/>
      <c r="M12" s="515"/>
      <c r="N12" s="515"/>
      <c r="O12" s="493" t="s">
        <v>9</v>
      </c>
      <c r="P12" s="493"/>
      <c r="Q12" s="493"/>
      <c r="R12" s="493"/>
      <c r="S12" s="493"/>
      <c r="T12" s="493"/>
      <c r="U12" s="493"/>
      <c r="V12" s="493"/>
      <c r="W12" s="493"/>
      <c r="X12" s="493"/>
      <c r="Y12" s="515" t="s">
        <v>85</v>
      </c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515"/>
      <c r="AK12" s="515"/>
      <c r="AL12" s="515"/>
      <c r="AM12" s="515"/>
      <c r="AN12" s="493" t="s">
        <v>11</v>
      </c>
      <c r="AO12" s="493"/>
      <c r="AP12" s="493"/>
      <c r="AQ12" s="493"/>
      <c r="AR12" s="493"/>
      <c r="AS12" s="493"/>
      <c r="AT12" s="493"/>
      <c r="AU12" s="493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</row>
    <row r="13" spans="2:60" ht="0.75" customHeight="1">
      <c r="O13" s="493"/>
      <c r="P13" s="493"/>
      <c r="Q13" s="493"/>
      <c r="R13" s="493"/>
      <c r="S13" s="493"/>
      <c r="T13" s="493"/>
      <c r="U13" s="493"/>
      <c r="V13" s="493"/>
      <c r="W13" s="493"/>
      <c r="X13" s="493"/>
      <c r="Y13" s="515"/>
      <c r="Z13" s="515"/>
      <c r="AA13" s="515"/>
      <c r="AB13" s="515"/>
      <c r="AC13" s="515"/>
      <c r="AD13" s="515"/>
      <c r="AE13" s="515"/>
      <c r="AF13" s="515"/>
      <c r="AG13" s="515"/>
      <c r="AH13" s="515"/>
      <c r="AI13" s="515"/>
      <c r="AJ13" s="515"/>
      <c r="AK13" s="515"/>
      <c r="AL13" s="515"/>
      <c r="AM13" s="515"/>
      <c r="AN13" s="493"/>
      <c r="AO13" s="493"/>
      <c r="AP13" s="493"/>
      <c r="AQ13" s="493"/>
      <c r="AR13" s="493"/>
      <c r="AS13" s="493"/>
      <c r="AT13" s="493"/>
      <c r="AU13" s="493"/>
    </row>
    <row r="14" spans="2:60" ht="5.25" customHeight="1"/>
    <row r="15" spans="2:60" ht="15" customHeight="1">
      <c r="J15" s="516" t="s">
        <v>86</v>
      </c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</row>
    <row r="16" spans="2:60" ht="1.5" customHeight="1">
      <c r="B16" s="493" t="s">
        <v>13</v>
      </c>
      <c r="C16" s="493"/>
      <c r="D16" s="493"/>
      <c r="E16" s="493"/>
      <c r="F16" s="493"/>
      <c r="G16" s="493"/>
      <c r="H16" s="493"/>
      <c r="I16" s="493"/>
      <c r="J16" s="493"/>
      <c r="K16" s="493"/>
      <c r="L16" s="493"/>
      <c r="M16" s="493"/>
      <c r="N16" s="493"/>
      <c r="O16" s="493"/>
      <c r="P16" s="493"/>
      <c r="Q16" s="493"/>
    </row>
    <row r="17" spans="2:60" ht="10.5" customHeight="1"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515" t="s">
        <v>14</v>
      </c>
      <c r="S17" s="515"/>
      <c r="T17" s="515"/>
      <c r="U17" s="515"/>
      <c r="V17" s="515"/>
      <c r="W17" s="515"/>
      <c r="X17" s="515"/>
      <c r="Y17" s="515"/>
      <c r="Z17" s="515"/>
      <c r="AA17" s="515"/>
      <c r="AB17" s="515"/>
      <c r="AC17" s="515"/>
      <c r="AD17" s="515"/>
      <c r="AE17" s="515"/>
      <c r="AF17" s="515"/>
      <c r="AG17" s="515"/>
      <c r="AH17" s="515"/>
      <c r="AI17" s="515"/>
      <c r="AJ17" s="515"/>
      <c r="AK17" s="515"/>
      <c r="AL17" s="515"/>
      <c r="AM17" s="515"/>
      <c r="AN17" s="515"/>
      <c r="AO17" s="515"/>
      <c r="AP17" s="515"/>
      <c r="AQ17" s="515"/>
      <c r="AR17" s="515"/>
      <c r="AS17" s="515"/>
      <c r="AT17" s="515"/>
      <c r="AU17" s="515"/>
      <c r="AV17" s="515"/>
      <c r="AW17" s="515"/>
      <c r="AX17" s="515"/>
      <c r="AY17" s="515"/>
      <c r="AZ17" s="515"/>
    </row>
    <row r="18" spans="2:60" ht="0.75" customHeight="1">
      <c r="R18" s="515"/>
      <c r="S18" s="515"/>
      <c r="T18" s="515"/>
      <c r="U18" s="515"/>
      <c r="V18" s="515"/>
      <c r="W18" s="515"/>
      <c r="X18" s="515"/>
      <c r="Y18" s="515"/>
      <c r="Z18" s="515"/>
      <c r="AA18" s="515"/>
      <c r="AB18" s="515"/>
      <c r="AC18" s="515"/>
      <c r="AD18" s="515"/>
      <c r="AE18" s="515"/>
      <c r="AF18" s="515"/>
      <c r="AG18" s="515"/>
      <c r="AH18" s="515"/>
      <c r="AI18" s="515"/>
      <c r="AJ18" s="515"/>
      <c r="AK18" s="515"/>
      <c r="AL18" s="515"/>
      <c r="AM18" s="515"/>
      <c r="AN18" s="515"/>
      <c r="AO18" s="515"/>
      <c r="AP18" s="515"/>
      <c r="AQ18" s="515"/>
      <c r="AR18" s="515"/>
      <c r="AS18" s="515"/>
      <c r="AT18" s="515"/>
      <c r="AU18" s="515"/>
      <c r="AV18" s="515"/>
      <c r="AW18" s="515"/>
      <c r="AX18" s="515"/>
      <c r="AY18" s="515"/>
      <c r="AZ18" s="515"/>
    </row>
    <row r="19" spans="2:60" ht="19.5" customHeight="1">
      <c r="R19" s="516" t="s">
        <v>14</v>
      </c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</row>
    <row r="20" spans="2:60" ht="23.25" customHeight="1"/>
    <row r="21" spans="2:60" ht="18" customHeight="1">
      <c r="B21" s="518"/>
      <c r="C21" s="518"/>
      <c r="D21" s="518"/>
      <c r="E21" s="518"/>
      <c r="F21" s="517" t="s">
        <v>84</v>
      </c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</row>
    <row r="22" spans="2:60" ht="18" customHeight="1">
      <c r="B22" s="523" t="s">
        <v>16</v>
      </c>
      <c r="C22" s="523"/>
      <c r="D22" s="523"/>
      <c r="E22" s="523"/>
      <c r="F22" s="511" t="s">
        <v>87</v>
      </c>
      <c r="G22" s="511"/>
      <c r="H22" s="511"/>
      <c r="I22" s="511"/>
      <c r="J22" s="511"/>
      <c r="K22" s="511"/>
      <c r="L22" s="511"/>
      <c r="M22" s="511"/>
      <c r="N22" s="511"/>
      <c r="O22" s="511"/>
      <c r="P22" s="511"/>
      <c r="Q22" s="511"/>
      <c r="R22" s="511"/>
      <c r="S22" s="511"/>
      <c r="T22" s="511"/>
      <c r="U22" s="511"/>
      <c r="V22" s="511"/>
      <c r="W22" s="511"/>
      <c r="X22" s="511"/>
      <c r="Y22" s="511"/>
      <c r="Z22" s="511"/>
      <c r="AA22" s="511"/>
      <c r="AB22" s="511"/>
      <c r="AC22" s="511"/>
      <c r="AD22" s="511"/>
      <c r="AE22" s="511"/>
      <c r="AF22" s="511"/>
      <c r="AG22" s="511"/>
      <c r="AH22" s="511"/>
      <c r="AI22" s="511"/>
      <c r="AJ22" s="511" t="s">
        <v>88</v>
      </c>
      <c r="AK22" s="511"/>
      <c r="AL22" s="511"/>
      <c r="AM22" s="511"/>
      <c r="AN22" s="511"/>
      <c r="AO22" s="511"/>
      <c r="AP22" s="511"/>
      <c r="AQ22" s="511"/>
      <c r="AR22" s="511"/>
      <c r="AS22" s="511"/>
      <c r="AT22" s="511"/>
      <c r="AU22" s="511"/>
      <c r="AV22" s="511"/>
      <c r="AW22" s="511"/>
      <c r="AX22" s="511"/>
      <c r="AY22" s="511" t="s">
        <v>89</v>
      </c>
      <c r="AZ22" s="511"/>
      <c r="BA22" s="511"/>
      <c r="BB22" s="511"/>
      <c r="BC22" s="511"/>
      <c r="BD22" s="511"/>
      <c r="BE22" s="511"/>
      <c r="BF22" s="511"/>
      <c r="BG22" s="511"/>
      <c r="BH22" s="511"/>
    </row>
    <row r="23" spans="2:60" ht="18" customHeight="1">
      <c r="B23" s="524"/>
      <c r="C23" s="524"/>
      <c r="D23" s="524"/>
      <c r="E23" s="524"/>
      <c r="F23" s="512" t="s">
        <v>20</v>
      </c>
      <c r="G23" s="512"/>
      <c r="H23" s="512"/>
      <c r="I23" s="512" t="s">
        <v>21</v>
      </c>
      <c r="J23" s="512"/>
      <c r="K23" s="512" t="s">
        <v>22</v>
      </c>
      <c r="L23" s="512"/>
      <c r="M23" s="512"/>
      <c r="N23" s="512" t="s">
        <v>23</v>
      </c>
      <c r="O23" s="512"/>
      <c r="P23" s="512"/>
      <c r="Q23" s="512"/>
      <c r="R23" s="512"/>
      <c r="S23" s="512"/>
      <c r="T23" s="512" t="s">
        <v>24</v>
      </c>
      <c r="U23" s="512"/>
      <c r="V23" s="512"/>
      <c r="W23" s="512"/>
      <c r="X23" s="512" t="s">
        <v>25</v>
      </c>
      <c r="Y23" s="512"/>
      <c r="Z23" s="512"/>
      <c r="AA23" s="512"/>
      <c r="AB23" s="512"/>
      <c r="AC23" s="512"/>
      <c r="AD23" s="512" t="s">
        <v>26</v>
      </c>
      <c r="AE23" s="512"/>
      <c r="AF23" s="512"/>
      <c r="AG23" s="512"/>
      <c r="AH23" s="512"/>
      <c r="AI23" s="512"/>
      <c r="AJ23" s="512" t="s">
        <v>27</v>
      </c>
      <c r="AK23" s="512"/>
      <c r="AL23" s="512"/>
      <c r="AM23" s="512"/>
      <c r="AN23" s="512"/>
      <c r="AO23" s="512"/>
      <c r="AP23" s="512" t="s">
        <v>25</v>
      </c>
      <c r="AQ23" s="512"/>
      <c r="AR23" s="512"/>
      <c r="AS23" s="512"/>
      <c r="AT23" s="512" t="s">
        <v>26</v>
      </c>
      <c r="AU23" s="512"/>
      <c r="AV23" s="512"/>
      <c r="AW23" s="512"/>
      <c r="AX23" s="512"/>
      <c r="AY23" s="512" t="s">
        <v>28</v>
      </c>
      <c r="AZ23" s="512"/>
      <c r="BA23" s="512"/>
      <c r="BB23" s="512"/>
      <c r="BC23" s="512"/>
      <c r="BD23" s="512" t="s">
        <v>29</v>
      </c>
      <c r="BE23" s="512"/>
      <c r="BF23" s="512"/>
      <c r="BG23" s="512"/>
      <c r="BH23" s="512"/>
    </row>
    <row r="24" spans="2:60" ht="14.25" customHeight="1">
      <c r="B24" s="514" t="s">
        <v>30</v>
      </c>
      <c r="C24" s="514"/>
      <c r="D24" s="514"/>
      <c r="E24" s="514"/>
      <c r="F24" s="513">
        <v>83.8734130859375</v>
      </c>
      <c r="G24" s="513"/>
      <c r="H24" s="513"/>
      <c r="I24" s="513">
        <v>52.030559539794922</v>
      </c>
      <c r="J24" s="513"/>
      <c r="K24" s="508">
        <v>151.69525146484375</v>
      </c>
      <c r="L24" s="508"/>
      <c r="M24" s="508"/>
      <c r="N24" s="508">
        <v>135.25135803222656</v>
      </c>
      <c r="O24" s="508"/>
      <c r="P24" s="508"/>
      <c r="Q24" s="508"/>
      <c r="R24" s="508"/>
      <c r="S24" s="508"/>
      <c r="T24" s="508">
        <v>16.443893432617188</v>
      </c>
      <c r="U24" s="508"/>
      <c r="V24" s="508"/>
      <c r="W24" s="508"/>
      <c r="X24" s="508">
        <v>5.6964187622070313</v>
      </c>
      <c r="Y24" s="508"/>
      <c r="Z24" s="508"/>
      <c r="AA24" s="508"/>
      <c r="AB24" s="508"/>
      <c r="AC24" s="508"/>
      <c r="AD24" s="508">
        <v>24</v>
      </c>
      <c r="AE24" s="508"/>
      <c r="AF24" s="508"/>
      <c r="AG24" s="508"/>
      <c r="AH24" s="508"/>
      <c r="AI24" s="508"/>
      <c r="AJ24" s="509">
        <v>13.139991760253906</v>
      </c>
      <c r="AK24" s="509"/>
      <c r="AL24" s="509"/>
      <c r="AM24" s="509"/>
      <c r="AN24" s="509"/>
      <c r="AO24" s="509"/>
      <c r="AP24" s="509">
        <v>0.76356492118835451</v>
      </c>
      <c r="AQ24" s="509"/>
      <c r="AR24" s="509"/>
      <c r="AS24" s="509"/>
      <c r="AT24" s="508">
        <v>24</v>
      </c>
      <c r="AU24" s="508"/>
      <c r="AV24" s="508"/>
      <c r="AW24" s="508"/>
      <c r="AX24" s="508"/>
      <c r="AY24" s="508">
        <v>0</v>
      </c>
      <c r="AZ24" s="508"/>
      <c r="BA24" s="508"/>
      <c r="BB24" s="508"/>
      <c r="BC24" s="508"/>
      <c r="BD24" s="508">
        <v>24</v>
      </c>
      <c r="BE24" s="508"/>
      <c r="BF24" s="508"/>
      <c r="BG24" s="508"/>
      <c r="BH24" s="508"/>
    </row>
    <row r="25" spans="2:60" ht="0.75" customHeight="1"/>
    <row r="26" spans="2:60" ht="15" customHeight="1">
      <c r="B26" s="514" t="s">
        <v>31</v>
      </c>
      <c r="C26" s="514"/>
      <c r="D26" s="514"/>
      <c r="E26" s="514"/>
      <c r="F26" s="513">
        <v>80.635971069335938</v>
      </c>
      <c r="G26" s="513"/>
      <c r="H26" s="513"/>
      <c r="I26" s="513">
        <v>51.400821685791016</v>
      </c>
      <c r="J26" s="513"/>
      <c r="K26" s="508">
        <v>146.2930908203125</v>
      </c>
      <c r="L26" s="508"/>
      <c r="M26" s="508"/>
      <c r="N26" s="508">
        <v>130.33253479003906</v>
      </c>
      <c r="O26" s="508"/>
      <c r="P26" s="508"/>
      <c r="Q26" s="508"/>
      <c r="R26" s="508"/>
      <c r="S26" s="508"/>
      <c r="T26" s="508">
        <v>15.960556030273437</v>
      </c>
      <c r="U26" s="508"/>
      <c r="V26" s="508"/>
      <c r="W26" s="508"/>
      <c r="X26" s="508">
        <v>5.1046876907348633</v>
      </c>
      <c r="Y26" s="508"/>
      <c r="Z26" s="508"/>
      <c r="AA26" s="508"/>
      <c r="AB26" s="508"/>
      <c r="AC26" s="508"/>
      <c r="AD26" s="508">
        <v>24</v>
      </c>
      <c r="AE26" s="508"/>
      <c r="AF26" s="508"/>
      <c r="AG26" s="508"/>
      <c r="AH26" s="508"/>
      <c r="AI26" s="508"/>
      <c r="AJ26" s="509">
        <v>12.736991882324219</v>
      </c>
      <c r="AK26" s="509"/>
      <c r="AL26" s="509"/>
      <c r="AM26" s="509"/>
      <c r="AN26" s="509"/>
      <c r="AO26" s="509"/>
      <c r="AP26" s="509">
        <v>0.74014659828186036</v>
      </c>
      <c r="AQ26" s="509"/>
      <c r="AR26" s="509"/>
      <c r="AS26" s="509"/>
      <c r="AT26" s="508">
        <v>24</v>
      </c>
      <c r="AU26" s="508"/>
      <c r="AV26" s="508"/>
      <c r="AW26" s="508"/>
      <c r="AX26" s="508"/>
      <c r="AY26" s="508">
        <v>0</v>
      </c>
      <c r="AZ26" s="508"/>
      <c r="BA26" s="508"/>
      <c r="BB26" s="508"/>
      <c r="BC26" s="508"/>
      <c r="BD26" s="508">
        <v>24</v>
      </c>
      <c r="BE26" s="508"/>
      <c r="BF26" s="508"/>
      <c r="BG26" s="508"/>
      <c r="BH26" s="508"/>
    </row>
    <row r="27" spans="2:60" ht="0.75" customHeight="1"/>
    <row r="28" spans="2:60" ht="14.25" customHeight="1">
      <c r="B28" s="514" t="s">
        <v>32</v>
      </c>
      <c r="C28" s="514"/>
      <c r="D28" s="514"/>
      <c r="E28" s="514"/>
      <c r="F28" s="513">
        <v>69.823341369628906</v>
      </c>
      <c r="G28" s="513"/>
      <c r="H28" s="513"/>
      <c r="I28" s="513">
        <v>52.558380126953125</v>
      </c>
      <c r="J28" s="513"/>
      <c r="K28" s="508">
        <v>253.81166076660156</v>
      </c>
      <c r="L28" s="508"/>
      <c r="M28" s="508"/>
      <c r="N28" s="508">
        <v>236.23263549804687</v>
      </c>
      <c r="O28" s="508"/>
      <c r="P28" s="508"/>
      <c r="Q28" s="508"/>
      <c r="R28" s="508"/>
      <c r="S28" s="508"/>
      <c r="T28" s="508">
        <v>17.579025268554688</v>
      </c>
      <c r="U28" s="508"/>
      <c r="V28" s="508"/>
      <c r="W28" s="508"/>
      <c r="X28" s="508">
        <v>5.3159294128417969</v>
      </c>
      <c r="Y28" s="508"/>
      <c r="Z28" s="508"/>
      <c r="AA28" s="508"/>
      <c r="AB28" s="508"/>
      <c r="AC28" s="508"/>
      <c r="AD28" s="508">
        <v>24</v>
      </c>
      <c r="AE28" s="508"/>
      <c r="AF28" s="508"/>
      <c r="AG28" s="508"/>
      <c r="AH28" s="508"/>
      <c r="AI28" s="508"/>
      <c r="AJ28" s="509">
        <v>13.354995727539062</v>
      </c>
      <c r="AK28" s="509"/>
      <c r="AL28" s="509"/>
      <c r="AM28" s="509"/>
      <c r="AN28" s="509"/>
      <c r="AO28" s="509"/>
      <c r="AP28" s="509">
        <v>0.77605880172729491</v>
      </c>
      <c r="AQ28" s="509"/>
      <c r="AR28" s="509"/>
      <c r="AS28" s="509"/>
      <c r="AT28" s="508">
        <v>24</v>
      </c>
      <c r="AU28" s="508"/>
      <c r="AV28" s="508"/>
      <c r="AW28" s="508"/>
      <c r="AX28" s="508"/>
      <c r="AY28" s="508">
        <v>0</v>
      </c>
      <c r="AZ28" s="508"/>
      <c r="BA28" s="508"/>
      <c r="BB28" s="508"/>
      <c r="BC28" s="508"/>
      <c r="BD28" s="508">
        <v>24</v>
      </c>
      <c r="BE28" s="508"/>
      <c r="BF28" s="508"/>
      <c r="BG28" s="508"/>
      <c r="BH28" s="508"/>
    </row>
    <row r="29" spans="2:60" ht="0.75" customHeight="1"/>
    <row r="30" spans="2:60" ht="14.25" customHeight="1">
      <c r="B30" s="514" t="s">
        <v>33</v>
      </c>
      <c r="C30" s="514"/>
      <c r="D30" s="514"/>
      <c r="E30" s="514"/>
      <c r="F30" s="513">
        <v>70.811363220214844</v>
      </c>
      <c r="G30" s="513"/>
      <c r="H30" s="513"/>
      <c r="I30" s="513">
        <v>53.201869964599609</v>
      </c>
      <c r="J30" s="513"/>
      <c r="K30" s="508">
        <v>245.49931335449219</v>
      </c>
      <c r="L30" s="508"/>
      <c r="M30" s="508"/>
      <c r="N30" s="508">
        <v>226.30453491210937</v>
      </c>
      <c r="O30" s="508"/>
      <c r="P30" s="508"/>
      <c r="Q30" s="508"/>
      <c r="R30" s="508"/>
      <c r="S30" s="508"/>
      <c r="T30" s="508">
        <v>19.194778442382812</v>
      </c>
      <c r="U30" s="508"/>
      <c r="V30" s="508"/>
      <c r="W30" s="508"/>
      <c r="X30" s="508">
        <v>5.3547544479370117</v>
      </c>
      <c r="Y30" s="508"/>
      <c r="Z30" s="508"/>
      <c r="AA30" s="508"/>
      <c r="AB30" s="508"/>
      <c r="AC30" s="508"/>
      <c r="AD30" s="508">
        <v>24</v>
      </c>
      <c r="AE30" s="508"/>
      <c r="AF30" s="508"/>
      <c r="AG30" s="508"/>
      <c r="AH30" s="508"/>
      <c r="AI30" s="508"/>
      <c r="AJ30" s="509">
        <v>15.230026245117188</v>
      </c>
      <c r="AK30" s="509"/>
      <c r="AL30" s="509"/>
      <c r="AM30" s="509"/>
      <c r="AN30" s="509"/>
      <c r="AO30" s="509"/>
      <c r="AP30" s="509">
        <v>0.88501682510375979</v>
      </c>
      <c r="AQ30" s="509"/>
      <c r="AR30" s="509"/>
      <c r="AS30" s="509"/>
      <c r="AT30" s="508">
        <v>24</v>
      </c>
      <c r="AU30" s="508"/>
      <c r="AV30" s="508"/>
      <c r="AW30" s="508"/>
      <c r="AX30" s="508"/>
      <c r="AY30" s="508">
        <v>0</v>
      </c>
      <c r="AZ30" s="508"/>
      <c r="BA30" s="508"/>
      <c r="BB30" s="508"/>
      <c r="BC30" s="508"/>
      <c r="BD30" s="508">
        <v>24</v>
      </c>
      <c r="BE30" s="508"/>
      <c r="BF30" s="508"/>
      <c r="BG30" s="508"/>
      <c r="BH30" s="508"/>
    </row>
    <row r="31" spans="2:60" ht="1.5" customHeight="1"/>
    <row r="32" spans="2:60" ht="14.25" customHeight="1">
      <c r="B32" s="514" t="s">
        <v>34</v>
      </c>
      <c r="C32" s="514"/>
      <c r="D32" s="514"/>
      <c r="E32" s="514"/>
      <c r="F32" s="513">
        <v>74.90142822265625</v>
      </c>
      <c r="G32" s="513"/>
      <c r="H32" s="513"/>
      <c r="I32" s="513">
        <v>55.9610595703125</v>
      </c>
      <c r="J32" s="513"/>
      <c r="K32" s="508">
        <v>259.1865234375</v>
      </c>
      <c r="L32" s="508"/>
      <c r="M32" s="508"/>
      <c r="N32" s="508">
        <v>238.98150634765625</v>
      </c>
      <c r="O32" s="508"/>
      <c r="P32" s="508"/>
      <c r="Q32" s="508"/>
      <c r="R32" s="508"/>
      <c r="S32" s="508"/>
      <c r="T32" s="508">
        <v>20.20501708984375</v>
      </c>
      <c r="U32" s="508"/>
      <c r="V32" s="508"/>
      <c r="W32" s="508"/>
      <c r="X32" s="508">
        <v>6.052955150604248</v>
      </c>
      <c r="Y32" s="508"/>
      <c r="Z32" s="508"/>
      <c r="AA32" s="508"/>
      <c r="AB32" s="508"/>
      <c r="AC32" s="508"/>
      <c r="AD32" s="508">
        <v>24</v>
      </c>
      <c r="AE32" s="508"/>
      <c r="AF32" s="508"/>
      <c r="AG32" s="508"/>
      <c r="AH32" s="508"/>
      <c r="AI32" s="508"/>
      <c r="AJ32" s="509">
        <v>15.392486572265625</v>
      </c>
      <c r="AK32" s="509"/>
      <c r="AL32" s="509"/>
      <c r="AM32" s="509"/>
      <c r="AN32" s="509"/>
      <c r="AO32" s="509"/>
      <c r="AP32" s="509">
        <v>0.89445739471435548</v>
      </c>
      <c r="AQ32" s="509"/>
      <c r="AR32" s="509"/>
      <c r="AS32" s="509"/>
      <c r="AT32" s="508">
        <v>24</v>
      </c>
      <c r="AU32" s="508"/>
      <c r="AV32" s="508"/>
      <c r="AW32" s="508"/>
      <c r="AX32" s="508"/>
      <c r="AY32" s="508">
        <v>0</v>
      </c>
      <c r="AZ32" s="508"/>
      <c r="BA32" s="508"/>
      <c r="BB32" s="508"/>
      <c r="BC32" s="508"/>
      <c r="BD32" s="508">
        <v>24</v>
      </c>
      <c r="BE32" s="508"/>
      <c r="BF32" s="508"/>
      <c r="BG32" s="508"/>
      <c r="BH32" s="508"/>
    </row>
    <row r="33" spans="2:60" ht="0.75" customHeight="1"/>
    <row r="34" spans="2:60" ht="14.25" customHeight="1">
      <c r="B34" s="514" t="s">
        <v>35</v>
      </c>
      <c r="C34" s="514"/>
      <c r="D34" s="514"/>
      <c r="E34" s="514"/>
      <c r="F34" s="513">
        <v>75.672370910644531</v>
      </c>
      <c r="G34" s="513"/>
      <c r="H34" s="513"/>
      <c r="I34" s="513">
        <v>55.807891845703125</v>
      </c>
      <c r="J34" s="513"/>
      <c r="K34" s="508">
        <v>210.98550415039062</v>
      </c>
      <c r="L34" s="508"/>
      <c r="M34" s="508"/>
      <c r="N34" s="508">
        <v>191.13613891601562</v>
      </c>
      <c r="O34" s="508"/>
      <c r="P34" s="508"/>
      <c r="Q34" s="508"/>
      <c r="R34" s="508"/>
      <c r="S34" s="508"/>
      <c r="T34" s="508">
        <v>19.849365234375</v>
      </c>
      <c r="U34" s="508"/>
      <c r="V34" s="508"/>
      <c r="W34" s="508"/>
      <c r="X34" s="508">
        <v>5.3107666969299316</v>
      </c>
      <c r="Y34" s="508"/>
      <c r="Z34" s="508"/>
      <c r="AA34" s="508"/>
      <c r="AB34" s="508"/>
      <c r="AC34" s="508"/>
      <c r="AD34" s="508">
        <v>24</v>
      </c>
      <c r="AE34" s="508"/>
      <c r="AF34" s="508"/>
      <c r="AG34" s="508"/>
      <c r="AH34" s="508"/>
      <c r="AI34" s="508"/>
      <c r="AJ34" s="509">
        <v>15.844512939453125</v>
      </c>
      <c r="AK34" s="509"/>
      <c r="AL34" s="509"/>
      <c r="AM34" s="509"/>
      <c r="AN34" s="509"/>
      <c r="AO34" s="509"/>
      <c r="AP34" s="509">
        <v>0.92072464691162115</v>
      </c>
      <c r="AQ34" s="509"/>
      <c r="AR34" s="509"/>
      <c r="AS34" s="509"/>
      <c r="AT34" s="508">
        <v>24</v>
      </c>
      <c r="AU34" s="508"/>
      <c r="AV34" s="508"/>
      <c r="AW34" s="508"/>
      <c r="AX34" s="508"/>
      <c r="AY34" s="508">
        <v>0</v>
      </c>
      <c r="AZ34" s="508"/>
      <c r="BA34" s="508"/>
      <c r="BB34" s="508"/>
      <c r="BC34" s="508"/>
      <c r="BD34" s="508">
        <v>24</v>
      </c>
      <c r="BE34" s="508"/>
      <c r="BF34" s="508"/>
      <c r="BG34" s="508"/>
      <c r="BH34" s="508"/>
    </row>
    <row r="35" spans="2:60" ht="0.75" customHeight="1"/>
    <row r="36" spans="2:60" ht="15" customHeight="1">
      <c r="B36" s="514" t="s">
        <v>36</v>
      </c>
      <c r="C36" s="514"/>
      <c r="D36" s="514"/>
      <c r="E36" s="514"/>
      <c r="F36" s="513">
        <v>78.501663208007813</v>
      </c>
      <c r="G36" s="513"/>
      <c r="H36" s="513"/>
      <c r="I36" s="513">
        <v>53.096717834472656</v>
      </c>
      <c r="J36" s="513"/>
      <c r="K36" s="508">
        <v>182.99981689453125</v>
      </c>
      <c r="L36" s="508"/>
      <c r="M36" s="508"/>
      <c r="N36" s="508">
        <v>166.03559875488281</v>
      </c>
      <c r="O36" s="508"/>
      <c r="P36" s="508"/>
      <c r="Q36" s="508"/>
      <c r="R36" s="508"/>
      <c r="S36" s="508"/>
      <c r="T36" s="508">
        <v>16.964218139648438</v>
      </c>
      <c r="U36" s="508"/>
      <c r="V36" s="508"/>
      <c r="W36" s="508"/>
      <c r="X36" s="508">
        <v>5.5606551170349121</v>
      </c>
      <c r="Y36" s="508"/>
      <c r="Z36" s="508"/>
      <c r="AA36" s="508"/>
      <c r="AB36" s="508"/>
      <c r="AC36" s="508"/>
      <c r="AD36" s="508">
        <v>24</v>
      </c>
      <c r="AE36" s="508"/>
      <c r="AF36" s="508"/>
      <c r="AG36" s="508"/>
      <c r="AH36" s="508"/>
      <c r="AI36" s="508"/>
      <c r="AJ36" s="509">
        <v>13.234504699707031</v>
      </c>
      <c r="AK36" s="509"/>
      <c r="AL36" s="509"/>
      <c r="AM36" s="509"/>
      <c r="AN36" s="509"/>
      <c r="AO36" s="509"/>
      <c r="AP36" s="509">
        <v>0.76905706809997565</v>
      </c>
      <c r="AQ36" s="509"/>
      <c r="AR36" s="509"/>
      <c r="AS36" s="509"/>
      <c r="AT36" s="508">
        <v>24</v>
      </c>
      <c r="AU36" s="508"/>
      <c r="AV36" s="508"/>
      <c r="AW36" s="508"/>
      <c r="AX36" s="508"/>
      <c r="AY36" s="508">
        <v>0</v>
      </c>
      <c r="AZ36" s="508"/>
      <c r="BA36" s="508"/>
      <c r="BB36" s="508"/>
      <c r="BC36" s="508"/>
      <c r="BD36" s="508">
        <v>24</v>
      </c>
      <c r="BE36" s="508"/>
      <c r="BF36" s="508"/>
      <c r="BG36" s="508"/>
      <c r="BH36" s="508"/>
    </row>
    <row r="37" spans="2:60" ht="0.75" customHeight="1"/>
    <row r="38" spans="2:60" ht="14.25" customHeight="1">
      <c r="B38" s="514" t="s">
        <v>37</v>
      </c>
      <c r="C38" s="514"/>
      <c r="D38" s="514"/>
      <c r="E38" s="514"/>
      <c r="F38" s="513">
        <v>79.472412109375</v>
      </c>
      <c r="G38" s="513"/>
      <c r="H38" s="513"/>
      <c r="I38" s="513">
        <v>53.137180328369141</v>
      </c>
      <c r="J38" s="513"/>
      <c r="K38" s="508">
        <v>183.91630554199219</v>
      </c>
      <c r="L38" s="508"/>
      <c r="M38" s="508"/>
      <c r="N38" s="508">
        <v>165.82183837890625</v>
      </c>
      <c r="O38" s="508"/>
      <c r="P38" s="508"/>
      <c r="Q38" s="508"/>
      <c r="R38" s="508"/>
      <c r="S38" s="508"/>
      <c r="T38" s="508">
        <v>18.094467163085938</v>
      </c>
      <c r="U38" s="508"/>
      <c r="V38" s="508"/>
      <c r="W38" s="508"/>
      <c r="X38" s="508">
        <v>5.8159823417663574</v>
      </c>
      <c r="Y38" s="508"/>
      <c r="Z38" s="508"/>
      <c r="AA38" s="508"/>
      <c r="AB38" s="508"/>
      <c r="AC38" s="508"/>
      <c r="AD38" s="508">
        <v>24</v>
      </c>
      <c r="AE38" s="508"/>
      <c r="AF38" s="508"/>
      <c r="AG38" s="508"/>
      <c r="AH38" s="508"/>
      <c r="AI38" s="508"/>
      <c r="AJ38" s="509">
        <v>14.408500671386719</v>
      </c>
      <c r="AK38" s="509"/>
      <c r="AL38" s="509"/>
      <c r="AM38" s="509"/>
      <c r="AN38" s="509"/>
      <c r="AO38" s="509"/>
      <c r="AP38" s="509">
        <v>0.83727797401428228</v>
      </c>
      <c r="AQ38" s="509"/>
      <c r="AR38" s="509"/>
      <c r="AS38" s="509"/>
      <c r="AT38" s="508">
        <v>24</v>
      </c>
      <c r="AU38" s="508"/>
      <c r="AV38" s="508"/>
      <c r="AW38" s="508"/>
      <c r="AX38" s="508"/>
      <c r="AY38" s="508">
        <v>0</v>
      </c>
      <c r="AZ38" s="508"/>
      <c r="BA38" s="508"/>
      <c r="BB38" s="508"/>
      <c r="BC38" s="508"/>
      <c r="BD38" s="508">
        <v>24</v>
      </c>
      <c r="BE38" s="508"/>
      <c r="BF38" s="508"/>
      <c r="BG38" s="508"/>
      <c r="BH38" s="508"/>
    </row>
    <row r="39" spans="2:60" ht="0.75" customHeight="1"/>
    <row r="40" spans="2:60" ht="15" customHeight="1">
      <c r="B40" s="514" t="s">
        <v>38</v>
      </c>
      <c r="C40" s="514"/>
      <c r="D40" s="514"/>
      <c r="E40" s="514"/>
      <c r="F40" s="513">
        <v>78.362167358398438</v>
      </c>
      <c r="G40" s="513"/>
      <c r="H40" s="513"/>
      <c r="I40" s="513">
        <v>53.646892547607422</v>
      </c>
      <c r="J40" s="513"/>
      <c r="K40" s="508">
        <v>195.07070922851562</v>
      </c>
      <c r="L40" s="508"/>
      <c r="M40" s="508"/>
      <c r="N40" s="508">
        <v>176.80592346191406</v>
      </c>
      <c r="O40" s="508"/>
      <c r="P40" s="508"/>
      <c r="Q40" s="508"/>
      <c r="R40" s="508"/>
      <c r="S40" s="508"/>
      <c r="T40" s="508">
        <v>18.264785766601563</v>
      </c>
      <c r="U40" s="508"/>
      <c r="V40" s="508"/>
      <c r="W40" s="508"/>
      <c r="X40" s="508">
        <v>5.8124041557312012</v>
      </c>
      <c r="Y40" s="508"/>
      <c r="Z40" s="508"/>
      <c r="AA40" s="508"/>
      <c r="AB40" s="508"/>
      <c r="AC40" s="508"/>
      <c r="AD40" s="508">
        <v>24</v>
      </c>
      <c r="AE40" s="508"/>
      <c r="AF40" s="508"/>
      <c r="AG40" s="508"/>
      <c r="AH40" s="508"/>
      <c r="AI40" s="508"/>
      <c r="AJ40" s="509">
        <v>14.264991760253906</v>
      </c>
      <c r="AK40" s="509"/>
      <c r="AL40" s="509"/>
      <c r="AM40" s="509"/>
      <c r="AN40" s="509"/>
      <c r="AO40" s="509"/>
      <c r="AP40" s="509">
        <v>0.82893867118835451</v>
      </c>
      <c r="AQ40" s="509"/>
      <c r="AR40" s="509"/>
      <c r="AS40" s="509"/>
      <c r="AT40" s="508">
        <v>24</v>
      </c>
      <c r="AU40" s="508"/>
      <c r="AV40" s="508"/>
      <c r="AW40" s="508"/>
      <c r="AX40" s="508"/>
      <c r="AY40" s="508">
        <v>0</v>
      </c>
      <c r="AZ40" s="508"/>
      <c r="BA40" s="508"/>
      <c r="BB40" s="508"/>
      <c r="BC40" s="508"/>
      <c r="BD40" s="508">
        <v>24</v>
      </c>
      <c r="BE40" s="508"/>
      <c r="BF40" s="508"/>
      <c r="BG40" s="508"/>
      <c r="BH40" s="508"/>
    </row>
    <row r="41" spans="2:60" ht="0.75" customHeight="1"/>
    <row r="42" spans="2:60" ht="14.25" customHeight="1">
      <c r="B42" s="514" t="s">
        <v>39</v>
      </c>
      <c r="C42" s="514"/>
      <c r="D42" s="514"/>
      <c r="E42" s="514"/>
      <c r="F42" s="513">
        <v>72.408332824707031</v>
      </c>
      <c r="G42" s="513"/>
      <c r="H42" s="513"/>
      <c r="I42" s="513">
        <v>55.076648712158203</v>
      </c>
      <c r="J42" s="513"/>
      <c r="K42" s="508">
        <v>253.09689331054687</v>
      </c>
      <c r="L42" s="508"/>
      <c r="M42" s="508"/>
      <c r="N42" s="508">
        <v>234.29524230957031</v>
      </c>
      <c r="O42" s="508"/>
      <c r="P42" s="508"/>
      <c r="Q42" s="508"/>
      <c r="R42" s="508"/>
      <c r="S42" s="508"/>
      <c r="T42" s="508">
        <v>18.801651000976562</v>
      </c>
      <c r="U42" s="508"/>
      <c r="V42" s="508"/>
      <c r="W42" s="508"/>
      <c r="X42" s="508">
        <v>5.4340815544128418</v>
      </c>
      <c r="Y42" s="508"/>
      <c r="Z42" s="508"/>
      <c r="AA42" s="508"/>
      <c r="AB42" s="508"/>
      <c r="AC42" s="508"/>
      <c r="AD42" s="508">
        <v>24</v>
      </c>
      <c r="AE42" s="508"/>
      <c r="AF42" s="508"/>
      <c r="AG42" s="508"/>
      <c r="AH42" s="508"/>
      <c r="AI42" s="508"/>
      <c r="AJ42" s="509">
        <v>14.511993408203125</v>
      </c>
      <c r="AK42" s="509"/>
      <c r="AL42" s="509"/>
      <c r="AM42" s="509"/>
      <c r="AN42" s="509"/>
      <c r="AO42" s="509"/>
      <c r="AP42" s="509">
        <v>0.84329193695068361</v>
      </c>
      <c r="AQ42" s="509"/>
      <c r="AR42" s="509"/>
      <c r="AS42" s="509"/>
      <c r="AT42" s="508">
        <v>24</v>
      </c>
      <c r="AU42" s="508"/>
      <c r="AV42" s="508"/>
      <c r="AW42" s="508"/>
      <c r="AX42" s="508"/>
      <c r="AY42" s="508">
        <v>0</v>
      </c>
      <c r="AZ42" s="508"/>
      <c r="BA42" s="508"/>
      <c r="BB42" s="508"/>
      <c r="BC42" s="508"/>
      <c r="BD42" s="508">
        <v>24</v>
      </c>
      <c r="BE42" s="508"/>
      <c r="BF42" s="508"/>
      <c r="BG42" s="508"/>
      <c r="BH42" s="508"/>
    </row>
    <row r="43" spans="2:60" ht="0.75" customHeight="1"/>
    <row r="44" spans="2:60" ht="14.25" customHeight="1">
      <c r="B44" s="514" t="s">
        <v>40</v>
      </c>
      <c r="C44" s="514"/>
      <c r="D44" s="514"/>
      <c r="E44" s="514"/>
      <c r="F44" s="513">
        <v>72.882591247558594</v>
      </c>
      <c r="G44" s="513"/>
      <c r="H44" s="513"/>
      <c r="I44" s="513">
        <v>55.827259063720703</v>
      </c>
      <c r="J44" s="513"/>
      <c r="K44" s="508">
        <v>260.98239135742187</v>
      </c>
      <c r="L44" s="508"/>
      <c r="M44" s="508"/>
      <c r="N44" s="508">
        <v>242.37701416015625</v>
      </c>
      <c r="O44" s="508"/>
      <c r="P44" s="508"/>
      <c r="Q44" s="508"/>
      <c r="R44" s="508"/>
      <c r="S44" s="508"/>
      <c r="T44" s="508">
        <v>18.605377197265625</v>
      </c>
      <c r="U44" s="508"/>
      <c r="V44" s="508"/>
      <c r="W44" s="508"/>
      <c r="X44" s="508">
        <v>5.5018315315246582</v>
      </c>
      <c r="Y44" s="508"/>
      <c r="Z44" s="508"/>
      <c r="AA44" s="508"/>
      <c r="AB44" s="508"/>
      <c r="AC44" s="508"/>
      <c r="AD44" s="508">
        <v>24</v>
      </c>
      <c r="AE44" s="508"/>
      <c r="AF44" s="508"/>
      <c r="AG44" s="508"/>
      <c r="AH44" s="508"/>
      <c r="AI44" s="508"/>
      <c r="AJ44" s="509">
        <v>15.287506103515625</v>
      </c>
      <c r="AK44" s="509"/>
      <c r="AL44" s="509"/>
      <c r="AM44" s="509"/>
      <c r="AN44" s="509"/>
      <c r="AO44" s="509"/>
      <c r="AP44" s="509">
        <v>0.88835697967529303</v>
      </c>
      <c r="AQ44" s="509"/>
      <c r="AR44" s="509"/>
      <c r="AS44" s="509"/>
      <c r="AT44" s="508">
        <v>24</v>
      </c>
      <c r="AU44" s="508"/>
      <c r="AV44" s="508"/>
      <c r="AW44" s="508"/>
      <c r="AX44" s="508"/>
      <c r="AY44" s="508">
        <v>0</v>
      </c>
      <c r="AZ44" s="508"/>
      <c r="BA44" s="508"/>
      <c r="BB44" s="508"/>
      <c r="BC44" s="508"/>
      <c r="BD44" s="508">
        <v>24</v>
      </c>
      <c r="BE44" s="508"/>
      <c r="BF44" s="508"/>
      <c r="BG44" s="508"/>
      <c r="BH44" s="508"/>
    </row>
    <row r="45" spans="2:60" ht="1.5" customHeight="1"/>
    <row r="46" spans="2:60" ht="14.25" customHeight="1">
      <c r="B46" s="514" t="s">
        <v>41</v>
      </c>
      <c r="C46" s="514"/>
      <c r="D46" s="514"/>
      <c r="E46" s="514"/>
      <c r="F46" s="513">
        <v>73.852851867675781</v>
      </c>
      <c r="G46" s="513"/>
      <c r="H46" s="513"/>
      <c r="I46" s="513">
        <v>55.385257720947266</v>
      </c>
      <c r="J46" s="513"/>
      <c r="K46" s="508">
        <v>252.60833740234375</v>
      </c>
      <c r="L46" s="508"/>
      <c r="M46" s="508"/>
      <c r="N46" s="508">
        <v>232.68881225585937</v>
      </c>
      <c r="O46" s="508"/>
      <c r="P46" s="508"/>
      <c r="Q46" s="508"/>
      <c r="R46" s="508"/>
      <c r="S46" s="508"/>
      <c r="T46" s="508">
        <v>19.919525146484375</v>
      </c>
      <c r="U46" s="508"/>
      <c r="V46" s="508"/>
      <c r="W46" s="508"/>
      <c r="X46" s="508">
        <v>5.7810840606689453</v>
      </c>
      <c r="Y46" s="508"/>
      <c r="Z46" s="508"/>
      <c r="AA46" s="508"/>
      <c r="AB46" s="508"/>
      <c r="AC46" s="508"/>
      <c r="AD46" s="508">
        <v>24</v>
      </c>
      <c r="AE46" s="508"/>
      <c r="AF46" s="508"/>
      <c r="AG46" s="508"/>
      <c r="AH46" s="508"/>
      <c r="AI46" s="508"/>
      <c r="AJ46" s="509">
        <v>16.637519836425781</v>
      </c>
      <c r="AK46" s="509"/>
      <c r="AL46" s="509"/>
      <c r="AM46" s="509"/>
      <c r="AN46" s="509"/>
      <c r="AO46" s="509"/>
      <c r="AP46" s="509">
        <v>0.96680627769470218</v>
      </c>
      <c r="AQ46" s="509"/>
      <c r="AR46" s="509"/>
      <c r="AS46" s="509"/>
      <c r="AT46" s="508">
        <v>24</v>
      </c>
      <c r="AU46" s="508"/>
      <c r="AV46" s="508"/>
      <c r="AW46" s="508"/>
      <c r="AX46" s="508"/>
      <c r="AY46" s="508">
        <v>0</v>
      </c>
      <c r="AZ46" s="508"/>
      <c r="BA46" s="508"/>
      <c r="BB46" s="508"/>
      <c r="BC46" s="508"/>
      <c r="BD46" s="508">
        <v>24</v>
      </c>
      <c r="BE46" s="508"/>
      <c r="BF46" s="508"/>
      <c r="BG46" s="508"/>
      <c r="BH46" s="508"/>
    </row>
    <row r="47" spans="2:60" ht="0.75" customHeight="1"/>
    <row r="48" spans="2:60" ht="14.25" customHeight="1">
      <c r="B48" s="514" t="s">
        <v>42</v>
      </c>
      <c r="C48" s="514"/>
      <c r="D48" s="514"/>
      <c r="E48" s="514"/>
      <c r="F48" s="513">
        <v>79.684326171875</v>
      </c>
      <c r="G48" s="513"/>
      <c r="H48" s="513"/>
      <c r="I48" s="513">
        <v>54.177192687988281</v>
      </c>
      <c r="J48" s="513"/>
      <c r="K48" s="508">
        <v>194.00628662109375</v>
      </c>
      <c r="L48" s="508"/>
      <c r="M48" s="508"/>
      <c r="N48" s="508">
        <v>177.10064697265625</v>
      </c>
      <c r="O48" s="508"/>
      <c r="P48" s="508"/>
      <c r="Q48" s="508"/>
      <c r="R48" s="508"/>
      <c r="S48" s="508"/>
      <c r="T48" s="508">
        <v>16.9056396484375</v>
      </c>
      <c r="U48" s="508"/>
      <c r="V48" s="508"/>
      <c r="W48" s="508"/>
      <c r="X48" s="508">
        <v>5.8681225776672363</v>
      </c>
      <c r="Y48" s="508"/>
      <c r="Z48" s="508"/>
      <c r="AA48" s="508"/>
      <c r="AB48" s="508"/>
      <c r="AC48" s="508"/>
      <c r="AD48" s="508">
        <v>24</v>
      </c>
      <c r="AE48" s="508"/>
      <c r="AF48" s="508"/>
      <c r="AG48" s="508"/>
      <c r="AH48" s="508"/>
      <c r="AI48" s="508"/>
      <c r="AJ48" s="509">
        <v>13.550498962402344</v>
      </c>
      <c r="AK48" s="509"/>
      <c r="AL48" s="509"/>
      <c r="AM48" s="509"/>
      <c r="AN48" s="509"/>
      <c r="AO48" s="509"/>
      <c r="AP48" s="509">
        <v>0.78741949470520023</v>
      </c>
      <c r="AQ48" s="509"/>
      <c r="AR48" s="509"/>
      <c r="AS48" s="509"/>
      <c r="AT48" s="508">
        <v>24</v>
      </c>
      <c r="AU48" s="508"/>
      <c r="AV48" s="508"/>
      <c r="AW48" s="508"/>
      <c r="AX48" s="508"/>
      <c r="AY48" s="508">
        <v>0</v>
      </c>
      <c r="AZ48" s="508"/>
      <c r="BA48" s="508"/>
      <c r="BB48" s="508"/>
      <c r="BC48" s="508"/>
      <c r="BD48" s="508">
        <v>24</v>
      </c>
      <c r="BE48" s="508"/>
      <c r="BF48" s="508"/>
      <c r="BG48" s="508"/>
      <c r="BH48" s="508"/>
    </row>
    <row r="49" spans="2:60" ht="0.75" customHeight="1"/>
    <row r="50" spans="2:60" ht="15" customHeight="1">
      <c r="B50" s="514" t="s">
        <v>43</v>
      </c>
      <c r="C50" s="514"/>
      <c r="D50" s="514"/>
      <c r="E50" s="514"/>
      <c r="F50" s="513">
        <v>92.993194580078125</v>
      </c>
      <c r="G50" s="513"/>
      <c r="H50" s="513"/>
      <c r="I50" s="513">
        <v>52.834159851074219</v>
      </c>
      <c r="J50" s="513"/>
      <c r="K50" s="508">
        <v>128.50721740722656</v>
      </c>
      <c r="L50" s="508"/>
      <c r="M50" s="508"/>
      <c r="N50" s="508">
        <v>111.74263763427734</v>
      </c>
      <c r="O50" s="508"/>
      <c r="P50" s="508"/>
      <c r="Q50" s="508"/>
      <c r="R50" s="508"/>
      <c r="S50" s="508"/>
      <c r="T50" s="508">
        <v>16.764579772949219</v>
      </c>
      <c r="U50" s="508"/>
      <c r="V50" s="508"/>
      <c r="W50" s="508"/>
      <c r="X50" s="508">
        <v>6.0592079162597656</v>
      </c>
      <c r="Y50" s="508"/>
      <c r="Z50" s="508"/>
      <c r="AA50" s="508"/>
      <c r="AB50" s="508"/>
      <c r="AC50" s="508"/>
      <c r="AD50" s="508">
        <v>24</v>
      </c>
      <c r="AE50" s="508"/>
      <c r="AF50" s="508"/>
      <c r="AG50" s="508"/>
      <c r="AH50" s="508"/>
      <c r="AI50" s="508"/>
      <c r="AJ50" s="509">
        <v>13.568000793457031</v>
      </c>
      <c r="AK50" s="509"/>
      <c r="AL50" s="509"/>
      <c r="AM50" s="509"/>
      <c r="AN50" s="509"/>
      <c r="AO50" s="509"/>
      <c r="AP50" s="509">
        <v>0.78843652610778814</v>
      </c>
      <c r="AQ50" s="509"/>
      <c r="AR50" s="509"/>
      <c r="AS50" s="509"/>
      <c r="AT50" s="508">
        <v>24</v>
      </c>
      <c r="AU50" s="508"/>
      <c r="AV50" s="508"/>
      <c r="AW50" s="508"/>
      <c r="AX50" s="508"/>
      <c r="AY50" s="508">
        <v>0</v>
      </c>
      <c r="AZ50" s="508"/>
      <c r="BA50" s="508"/>
      <c r="BB50" s="508"/>
      <c r="BC50" s="508"/>
      <c r="BD50" s="508">
        <v>24</v>
      </c>
      <c r="BE50" s="508"/>
      <c r="BF50" s="508"/>
      <c r="BG50" s="508"/>
      <c r="BH50" s="508"/>
    </row>
    <row r="51" spans="2:60" ht="0.75" customHeight="1"/>
    <row r="52" spans="2:60" ht="14.25" customHeight="1">
      <c r="B52" s="514" t="s">
        <v>44</v>
      </c>
      <c r="C52" s="514"/>
      <c r="D52" s="514"/>
      <c r="E52" s="514"/>
      <c r="F52" s="513">
        <v>87.620742797851562</v>
      </c>
      <c r="G52" s="513"/>
      <c r="H52" s="513"/>
      <c r="I52" s="513">
        <v>52.390159606933594</v>
      </c>
      <c r="J52" s="513"/>
      <c r="K52" s="508">
        <v>140.0382080078125</v>
      </c>
      <c r="L52" s="508"/>
      <c r="M52" s="508"/>
      <c r="N52" s="508">
        <v>122.32225036621094</v>
      </c>
      <c r="O52" s="508"/>
      <c r="P52" s="508"/>
      <c r="Q52" s="508"/>
      <c r="R52" s="508"/>
      <c r="S52" s="508"/>
      <c r="T52" s="508">
        <v>17.715957641601562</v>
      </c>
      <c r="U52" s="508"/>
      <c r="V52" s="508"/>
      <c r="W52" s="508"/>
      <c r="X52" s="508">
        <v>5.8722772598266602</v>
      </c>
      <c r="Y52" s="508"/>
      <c r="Z52" s="508"/>
      <c r="AA52" s="508"/>
      <c r="AB52" s="508"/>
      <c r="AC52" s="508"/>
      <c r="AD52" s="508">
        <v>24</v>
      </c>
      <c r="AE52" s="508"/>
      <c r="AF52" s="508"/>
      <c r="AG52" s="508"/>
      <c r="AH52" s="508"/>
      <c r="AI52" s="508"/>
      <c r="AJ52" s="509">
        <v>14.396003723144531</v>
      </c>
      <c r="AK52" s="509"/>
      <c r="AL52" s="509"/>
      <c r="AM52" s="509"/>
      <c r="AN52" s="509"/>
      <c r="AO52" s="509"/>
      <c r="AP52" s="509">
        <v>0.83655177635192879</v>
      </c>
      <c r="AQ52" s="509"/>
      <c r="AR52" s="509"/>
      <c r="AS52" s="509"/>
      <c r="AT52" s="508">
        <v>24</v>
      </c>
      <c r="AU52" s="508"/>
      <c r="AV52" s="508"/>
      <c r="AW52" s="508"/>
      <c r="AX52" s="508"/>
      <c r="AY52" s="508">
        <v>0</v>
      </c>
      <c r="AZ52" s="508"/>
      <c r="BA52" s="508"/>
      <c r="BB52" s="508"/>
      <c r="BC52" s="508"/>
      <c r="BD52" s="508">
        <v>24</v>
      </c>
      <c r="BE52" s="508"/>
      <c r="BF52" s="508"/>
      <c r="BG52" s="508"/>
      <c r="BH52" s="508"/>
    </row>
    <row r="53" spans="2:60" ht="0.75" customHeight="1"/>
    <row r="54" spans="2:60" ht="14.25" customHeight="1">
      <c r="B54" s="514" t="s">
        <v>45</v>
      </c>
      <c r="C54" s="514"/>
      <c r="D54" s="514"/>
      <c r="E54" s="514"/>
      <c r="F54" s="513">
        <v>97.63897705078125</v>
      </c>
      <c r="G54" s="513"/>
      <c r="H54" s="513"/>
      <c r="I54" s="513">
        <v>55.527442932128906</v>
      </c>
      <c r="J54" s="513"/>
      <c r="K54" s="508">
        <v>144.6014404296875</v>
      </c>
      <c r="L54" s="508"/>
      <c r="M54" s="508"/>
      <c r="N54" s="508">
        <v>126.55284881591797</v>
      </c>
      <c r="O54" s="508"/>
      <c r="P54" s="508"/>
      <c r="Q54" s="508"/>
      <c r="R54" s="508"/>
      <c r="S54" s="508"/>
      <c r="T54" s="508">
        <v>18.048591613769531</v>
      </c>
      <c r="U54" s="508"/>
      <c r="V54" s="508"/>
      <c r="W54" s="508"/>
      <c r="X54" s="508">
        <v>7.108553409576416</v>
      </c>
      <c r="Y54" s="508"/>
      <c r="Z54" s="508"/>
      <c r="AA54" s="508"/>
      <c r="AB54" s="508"/>
      <c r="AC54" s="508"/>
      <c r="AD54" s="508">
        <v>24</v>
      </c>
      <c r="AE54" s="508"/>
      <c r="AF54" s="508"/>
      <c r="AG54" s="508"/>
      <c r="AH54" s="508"/>
      <c r="AI54" s="508"/>
      <c r="AJ54" s="509">
        <v>14.198497772216797</v>
      </c>
      <c r="AK54" s="509"/>
      <c r="AL54" s="509"/>
      <c r="AM54" s="509"/>
      <c r="AN54" s="509"/>
      <c r="AO54" s="509"/>
      <c r="AP54" s="509">
        <v>0.82507470554351814</v>
      </c>
      <c r="AQ54" s="509"/>
      <c r="AR54" s="509"/>
      <c r="AS54" s="509"/>
      <c r="AT54" s="508">
        <v>24</v>
      </c>
      <c r="AU54" s="508"/>
      <c r="AV54" s="508"/>
      <c r="AW54" s="508"/>
      <c r="AX54" s="508"/>
      <c r="AY54" s="508">
        <v>0</v>
      </c>
      <c r="AZ54" s="508"/>
      <c r="BA54" s="508"/>
      <c r="BB54" s="508"/>
      <c r="BC54" s="508"/>
      <c r="BD54" s="508">
        <v>24</v>
      </c>
      <c r="BE54" s="508"/>
      <c r="BF54" s="508"/>
      <c r="BG54" s="508"/>
      <c r="BH54" s="508"/>
    </row>
    <row r="55" spans="2:60" ht="1.5" customHeight="1"/>
    <row r="56" spans="2:60" ht="14.25" customHeight="1">
      <c r="B56" s="514" t="s">
        <v>46</v>
      </c>
      <c r="C56" s="514"/>
      <c r="D56" s="514"/>
      <c r="E56" s="514"/>
      <c r="F56" s="513">
        <v>98.547698974609375</v>
      </c>
      <c r="G56" s="513"/>
      <c r="H56" s="513"/>
      <c r="I56" s="513">
        <v>57.287094116210938</v>
      </c>
      <c r="J56" s="513"/>
      <c r="K56" s="508">
        <v>167.89492797851562</v>
      </c>
      <c r="L56" s="508"/>
      <c r="M56" s="508"/>
      <c r="N56" s="508">
        <v>149.64073181152344</v>
      </c>
      <c r="O56" s="508"/>
      <c r="P56" s="508"/>
      <c r="Q56" s="508"/>
      <c r="R56" s="508"/>
      <c r="S56" s="508"/>
      <c r="T56" s="508">
        <v>18.254196166992188</v>
      </c>
      <c r="U56" s="508"/>
      <c r="V56" s="508"/>
      <c r="W56" s="508"/>
      <c r="X56" s="508">
        <v>7.9927539825439453</v>
      </c>
      <c r="Y56" s="508"/>
      <c r="Z56" s="508"/>
      <c r="AA56" s="508"/>
      <c r="AB56" s="508"/>
      <c r="AC56" s="508"/>
      <c r="AD56" s="508">
        <v>24</v>
      </c>
      <c r="AE56" s="508"/>
      <c r="AF56" s="508"/>
      <c r="AG56" s="508"/>
      <c r="AH56" s="508"/>
      <c r="AI56" s="508"/>
      <c r="AJ56" s="509">
        <v>13.903491973876953</v>
      </c>
      <c r="AK56" s="509"/>
      <c r="AL56" s="509"/>
      <c r="AM56" s="509"/>
      <c r="AN56" s="509"/>
      <c r="AO56" s="509"/>
      <c r="AP56" s="509">
        <v>0.80793191860198976</v>
      </c>
      <c r="AQ56" s="509"/>
      <c r="AR56" s="509"/>
      <c r="AS56" s="509"/>
      <c r="AT56" s="508">
        <v>24</v>
      </c>
      <c r="AU56" s="508"/>
      <c r="AV56" s="508"/>
      <c r="AW56" s="508"/>
      <c r="AX56" s="508"/>
      <c r="AY56" s="508">
        <v>0</v>
      </c>
      <c r="AZ56" s="508"/>
      <c r="BA56" s="508"/>
      <c r="BB56" s="508"/>
      <c r="BC56" s="508"/>
      <c r="BD56" s="508">
        <v>24</v>
      </c>
      <c r="BE56" s="508"/>
      <c r="BF56" s="508"/>
      <c r="BG56" s="508"/>
      <c r="BH56" s="508"/>
    </row>
    <row r="57" spans="2:60" ht="0.75" customHeight="1"/>
    <row r="58" spans="2:60" ht="14.25" customHeight="1">
      <c r="B58" s="514" t="s">
        <v>47</v>
      </c>
      <c r="C58" s="514"/>
      <c r="D58" s="514"/>
      <c r="E58" s="514"/>
      <c r="F58" s="513">
        <v>99.665817260742188</v>
      </c>
      <c r="G58" s="513"/>
      <c r="H58" s="513"/>
      <c r="I58" s="513">
        <v>57.760673522949219</v>
      </c>
      <c r="J58" s="513"/>
      <c r="K58" s="508">
        <v>175.24427795410156</v>
      </c>
      <c r="L58" s="508"/>
      <c r="M58" s="508"/>
      <c r="N58" s="508">
        <v>154.66801452636719</v>
      </c>
      <c r="O58" s="508"/>
      <c r="P58" s="508"/>
      <c r="Q58" s="508"/>
      <c r="R58" s="508"/>
      <c r="S58" s="508"/>
      <c r="T58" s="508">
        <v>20.576263427734375</v>
      </c>
      <c r="U58" s="508"/>
      <c r="V58" s="508"/>
      <c r="W58" s="508"/>
      <c r="X58" s="508">
        <v>8.5537853240966797</v>
      </c>
      <c r="Y58" s="508"/>
      <c r="Z58" s="508"/>
      <c r="AA58" s="508"/>
      <c r="AB58" s="508"/>
      <c r="AC58" s="508"/>
      <c r="AD58" s="508">
        <v>24</v>
      </c>
      <c r="AE58" s="508"/>
      <c r="AF58" s="508"/>
      <c r="AG58" s="508"/>
      <c r="AH58" s="508"/>
      <c r="AI58" s="508"/>
      <c r="AJ58" s="509">
        <v>16.046493530273438</v>
      </c>
      <c r="AK58" s="509"/>
      <c r="AL58" s="509"/>
      <c r="AM58" s="509"/>
      <c r="AN58" s="509"/>
      <c r="AO58" s="509"/>
      <c r="AP58" s="509">
        <v>0.9324617390441895</v>
      </c>
      <c r="AQ58" s="509"/>
      <c r="AR58" s="509"/>
      <c r="AS58" s="509"/>
      <c r="AT58" s="508">
        <v>24</v>
      </c>
      <c r="AU58" s="508"/>
      <c r="AV58" s="508"/>
      <c r="AW58" s="508"/>
      <c r="AX58" s="508"/>
      <c r="AY58" s="508">
        <v>0</v>
      </c>
      <c r="AZ58" s="508"/>
      <c r="BA58" s="508"/>
      <c r="BB58" s="508"/>
      <c r="BC58" s="508"/>
      <c r="BD58" s="508">
        <v>24</v>
      </c>
      <c r="BE58" s="508"/>
      <c r="BF58" s="508"/>
      <c r="BG58" s="508"/>
      <c r="BH58" s="508"/>
    </row>
    <row r="59" spans="2:60" ht="1.5" customHeight="1"/>
    <row r="60" spans="2:60" ht="14.25" customHeight="1">
      <c r="B60" s="514" t="s">
        <v>48</v>
      </c>
      <c r="C60" s="514"/>
      <c r="D60" s="514"/>
      <c r="E60" s="514"/>
      <c r="F60" s="513">
        <v>100.17085266113281</v>
      </c>
      <c r="G60" s="513"/>
      <c r="H60" s="513"/>
      <c r="I60" s="513">
        <v>57.025802612304688</v>
      </c>
      <c r="J60" s="513"/>
      <c r="K60" s="508">
        <v>161.84219360351562</v>
      </c>
      <c r="L60" s="508"/>
      <c r="M60" s="508"/>
      <c r="N60" s="508">
        <v>139.47251892089844</v>
      </c>
      <c r="O60" s="508"/>
      <c r="P60" s="508"/>
      <c r="Q60" s="508"/>
      <c r="R60" s="508"/>
      <c r="S60" s="508"/>
      <c r="T60" s="508">
        <v>22.369674682617188</v>
      </c>
      <c r="U60" s="508"/>
      <c r="V60" s="508"/>
      <c r="W60" s="508"/>
      <c r="X60" s="508">
        <v>8.2793569564819336</v>
      </c>
      <c r="Y60" s="508"/>
      <c r="Z60" s="508"/>
      <c r="AA60" s="508"/>
      <c r="AB60" s="508"/>
      <c r="AC60" s="508"/>
      <c r="AD60" s="508">
        <v>24</v>
      </c>
      <c r="AE60" s="508"/>
      <c r="AF60" s="508"/>
      <c r="AG60" s="508"/>
      <c r="AH60" s="508"/>
      <c r="AI60" s="508"/>
      <c r="AJ60" s="509">
        <v>18.160499572753906</v>
      </c>
      <c r="AK60" s="509"/>
      <c r="AL60" s="509"/>
      <c r="AM60" s="509"/>
      <c r="AN60" s="509"/>
      <c r="AO60" s="509"/>
      <c r="AP60" s="509">
        <v>1.0553066301727296</v>
      </c>
      <c r="AQ60" s="509"/>
      <c r="AR60" s="509"/>
      <c r="AS60" s="509"/>
      <c r="AT60" s="508">
        <v>24</v>
      </c>
      <c r="AU60" s="508"/>
      <c r="AV60" s="508"/>
      <c r="AW60" s="508"/>
      <c r="AX60" s="508"/>
      <c r="AY60" s="508">
        <v>0</v>
      </c>
      <c r="AZ60" s="508"/>
      <c r="BA60" s="508"/>
      <c r="BB60" s="508"/>
      <c r="BC60" s="508"/>
      <c r="BD60" s="508">
        <v>24</v>
      </c>
      <c r="BE60" s="508"/>
      <c r="BF60" s="508"/>
      <c r="BG60" s="508"/>
      <c r="BH60" s="508"/>
    </row>
    <row r="61" spans="2:60" ht="0.75" customHeight="1"/>
    <row r="62" spans="2:60" ht="14.25" customHeight="1">
      <c r="B62" s="514" t="s">
        <v>49</v>
      </c>
      <c r="C62" s="514"/>
      <c r="D62" s="514"/>
      <c r="E62" s="514"/>
      <c r="F62" s="513">
        <v>99.614486694335938</v>
      </c>
      <c r="G62" s="513"/>
      <c r="H62" s="513"/>
      <c r="I62" s="513">
        <v>56.736003875732422</v>
      </c>
      <c r="J62" s="513"/>
      <c r="K62" s="508">
        <v>161.36528015136719</v>
      </c>
      <c r="L62" s="508"/>
      <c r="M62" s="508"/>
      <c r="N62" s="508">
        <v>142.51930236816406</v>
      </c>
      <c r="O62" s="508"/>
      <c r="P62" s="508"/>
      <c r="Q62" s="508"/>
      <c r="R62" s="508"/>
      <c r="S62" s="508"/>
      <c r="T62" s="508">
        <v>18.845977783203125</v>
      </c>
      <c r="U62" s="508"/>
      <c r="V62" s="508"/>
      <c r="W62" s="508"/>
      <c r="X62" s="508">
        <v>8.0082054138183594</v>
      </c>
      <c r="Y62" s="508"/>
      <c r="Z62" s="508"/>
      <c r="AA62" s="508"/>
      <c r="AB62" s="508"/>
      <c r="AC62" s="508"/>
      <c r="AD62" s="508">
        <v>24</v>
      </c>
      <c r="AE62" s="508"/>
      <c r="AF62" s="508"/>
      <c r="AG62" s="508"/>
      <c r="AH62" s="508"/>
      <c r="AI62" s="508"/>
      <c r="AJ62" s="509">
        <v>14.708011627197266</v>
      </c>
      <c r="AK62" s="509"/>
      <c r="AL62" s="509"/>
      <c r="AM62" s="509"/>
      <c r="AN62" s="509"/>
      <c r="AO62" s="509"/>
      <c r="AP62" s="509">
        <v>0.85468255565643314</v>
      </c>
      <c r="AQ62" s="509"/>
      <c r="AR62" s="509"/>
      <c r="AS62" s="509"/>
      <c r="AT62" s="508">
        <v>24</v>
      </c>
      <c r="AU62" s="508"/>
      <c r="AV62" s="508"/>
      <c r="AW62" s="508"/>
      <c r="AX62" s="508"/>
      <c r="AY62" s="508">
        <v>0</v>
      </c>
      <c r="AZ62" s="508"/>
      <c r="BA62" s="508"/>
      <c r="BB62" s="508"/>
      <c r="BC62" s="508"/>
      <c r="BD62" s="508">
        <v>24</v>
      </c>
      <c r="BE62" s="508"/>
      <c r="BF62" s="508"/>
      <c r="BG62" s="508"/>
      <c r="BH62" s="508"/>
    </row>
    <row r="63" spans="2:60" ht="0.75" customHeight="1"/>
    <row r="64" spans="2:60" ht="15" customHeight="1">
      <c r="B64" s="514" t="s">
        <v>50</v>
      </c>
      <c r="C64" s="514"/>
      <c r="D64" s="514"/>
      <c r="E64" s="514"/>
      <c r="F64" s="513">
        <v>99.096565246582031</v>
      </c>
      <c r="G64" s="513"/>
      <c r="H64" s="513"/>
      <c r="I64" s="513">
        <v>56.757556915283203</v>
      </c>
      <c r="J64" s="513"/>
      <c r="K64" s="508">
        <v>169.17109680175781</v>
      </c>
      <c r="L64" s="508"/>
      <c r="M64" s="508"/>
      <c r="N64" s="508">
        <v>150.89324951171875</v>
      </c>
      <c r="O64" s="508"/>
      <c r="P64" s="508"/>
      <c r="Q64" s="508"/>
      <c r="R64" s="508"/>
      <c r="S64" s="508"/>
      <c r="T64" s="508">
        <v>18.277847290039063</v>
      </c>
      <c r="U64" s="508"/>
      <c r="V64" s="508"/>
      <c r="W64" s="508"/>
      <c r="X64" s="508">
        <v>8.2200164794921875</v>
      </c>
      <c r="Y64" s="508"/>
      <c r="Z64" s="508"/>
      <c r="AA64" s="508"/>
      <c r="AB64" s="508"/>
      <c r="AC64" s="508"/>
      <c r="AD64" s="508">
        <v>24</v>
      </c>
      <c r="AE64" s="508"/>
      <c r="AF64" s="508"/>
      <c r="AG64" s="508"/>
      <c r="AH64" s="508"/>
      <c r="AI64" s="508"/>
      <c r="AJ64" s="509">
        <v>13.936988830566406</v>
      </c>
      <c r="AK64" s="509"/>
      <c r="AL64" s="509"/>
      <c r="AM64" s="509"/>
      <c r="AN64" s="509"/>
      <c r="AO64" s="509"/>
      <c r="AP64" s="509">
        <v>0.80987842094421392</v>
      </c>
      <c r="AQ64" s="509"/>
      <c r="AR64" s="509"/>
      <c r="AS64" s="509"/>
      <c r="AT64" s="508">
        <v>24</v>
      </c>
      <c r="AU64" s="508"/>
      <c r="AV64" s="508"/>
      <c r="AW64" s="508"/>
      <c r="AX64" s="508"/>
      <c r="AY64" s="508">
        <v>0</v>
      </c>
      <c r="AZ64" s="508"/>
      <c r="BA64" s="508"/>
      <c r="BB64" s="508"/>
      <c r="BC64" s="508"/>
      <c r="BD64" s="508">
        <v>24</v>
      </c>
      <c r="BE64" s="508"/>
      <c r="BF64" s="508"/>
      <c r="BG64" s="508"/>
      <c r="BH64" s="508"/>
    </row>
    <row r="65" spans="2:60" ht="0.75" customHeight="1"/>
    <row r="66" spans="2:60" ht="14.25" customHeight="1">
      <c r="B66" s="514" t="s">
        <v>51</v>
      </c>
      <c r="C66" s="514"/>
      <c r="D66" s="514"/>
      <c r="E66" s="514"/>
      <c r="F66" s="513">
        <v>99.109542846679688</v>
      </c>
      <c r="G66" s="513"/>
      <c r="H66" s="513"/>
      <c r="I66" s="513">
        <v>57.548576354980469</v>
      </c>
      <c r="J66" s="513"/>
      <c r="K66" s="508">
        <v>177.71943664550781</v>
      </c>
      <c r="L66" s="508"/>
      <c r="M66" s="508"/>
      <c r="N66" s="508">
        <v>158.49089050292969</v>
      </c>
      <c r="O66" s="508"/>
      <c r="P66" s="508"/>
      <c r="Q66" s="508"/>
      <c r="R66" s="508"/>
      <c r="S66" s="508"/>
      <c r="T66" s="508">
        <v>19.228546142578125</v>
      </c>
      <c r="U66" s="508"/>
      <c r="V66" s="508"/>
      <c r="W66" s="508"/>
      <c r="X66" s="508">
        <v>8.5139474868774414</v>
      </c>
      <c r="Y66" s="508"/>
      <c r="Z66" s="508"/>
      <c r="AA66" s="508"/>
      <c r="AB66" s="508"/>
      <c r="AC66" s="508"/>
      <c r="AD66" s="508">
        <v>24</v>
      </c>
      <c r="AE66" s="508"/>
      <c r="AF66" s="508"/>
      <c r="AG66" s="508"/>
      <c r="AH66" s="508"/>
      <c r="AI66" s="508"/>
      <c r="AJ66" s="509">
        <v>14.803489685058594</v>
      </c>
      <c r="AK66" s="509"/>
      <c r="AL66" s="509"/>
      <c r="AM66" s="509"/>
      <c r="AN66" s="509"/>
      <c r="AO66" s="509"/>
      <c r="AP66" s="509">
        <v>0.86023078559875488</v>
      </c>
      <c r="AQ66" s="509"/>
      <c r="AR66" s="509"/>
      <c r="AS66" s="509"/>
      <c r="AT66" s="508">
        <v>24</v>
      </c>
      <c r="AU66" s="508"/>
      <c r="AV66" s="508"/>
      <c r="AW66" s="508"/>
      <c r="AX66" s="508"/>
      <c r="AY66" s="508">
        <v>0</v>
      </c>
      <c r="AZ66" s="508"/>
      <c r="BA66" s="508"/>
      <c r="BB66" s="508"/>
      <c r="BC66" s="508"/>
      <c r="BD66" s="508">
        <v>24</v>
      </c>
      <c r="BE66" s="508"/>
      <c r="BF66" s="508"/>
      <c r="BG66" s="508"/>
      <c r="BH66" s="508"/>
    </row>
    <row r="67" spans="2:60" ht="0.75" customHeight="1"/>
    <row r="68" spans="2:60" ht="14.25" customHeight="1">
      <c r="B68" s="514" t="s">
        <v>52</v>
      </c>
      <c r="C68" s="514"/>
      <c r="D68" s="514"/>
      <c r="E68" s="514"/>
      <c r="F68" s="513">
        <v>99.16485595703125</v>
      </c>
      <c r="G68" s="513"/>
      <c r="H68" s="513"/>
      <c r="I68" s="513">
        <v>57.697185516357422</v>
      </c>
      <c r="J68" s="513"/>
      <c r="K68" s="508">
        <v>168.26918029785156</v>
      </c>
      <c r="L68" s="508"/>
      <c r="M68" s="508"/>
      <c r="N68" s="508">
        <v>149.99021911621094</v>
      </c>
      <c r="O68" s="508"/>
      <c r="P68" s="508"/>
      <c r="Q68" s="508"/>
      <c r="R68" s="508"/>
      <c r="S68" s="508"/>
      <c r="T68" s="508">
        <v>18.278961181640625</v>
      </c>
      <c r="U68" s="508"/>
      <c r="V68" s="508"/>
      <c r="W68" s="508"/>
      <c r="X68" s="508">
        <v>8.0530853271484375</v>
      </c>
      <c r="Y68" s="508"/>
      <c r="Z68" s="508"/>
      <c r="AA68" s="508"/>
      <c r="AB68" s="508"/>
      <c r="AC68" s="508"/>
      <c r="AD68" s="508">
        <v>24</v>
      </c>
      <c r="AE68" s="508"/>
      <c r="AF68" s="508"/>
      <c r="AG68" s="508"/>
      <c r="AH68" s="508"/>
      <c r="AI68" s="508"/>
      <c r="AJ68" s="509">
        <v>14.543006896972656</v>
      </c>
      <c r="AK68" s="509"/>
      <c r="AL68" s="509"/>
      <c r="AM68" s="509"/>
      <c r="AN68" s="509"/>
      <c r="AO68" s="509"/>
      <c r="AP68" s="509">
        <v>0.84509413078308104</v>
      </c>
      <c r="AQ68" s="509"/>
      <c r="AR68" s="509"/>
      <c r="AS68" s="509"/>
      <c r="AT68" s="508">
        <v>24</v>
      </c>
      <c r="AU68" s="508"/>
      <c r="AV68" s="508"/>
      <c r="AW68" s="508"/>
      <c r="AX68" s="508"/>
      <c r="AY68" s="508">
        <v>0</v>
      </c>
      <c r="AZ68" s="508"/>
      <c r="BA68" s="508"/>
      <c r="BB68" s="508"/>
      <c r="BC68" s="508"/>
      <c r="BD68" s="508">
        <v>24</v>
      </c>
      <c r="BE68" s="508"/>
      <c r="BF68" s="508"/>
      <c r="BG68" s="508"/>
      <c r="BH68" s="508"/>
    </row>
    <row r="69" spans="2:60" ht="1.5" customHeight="1"/>
    <row r="70" spans="2:60" ht="14.25" customHeight="1">
      <c r="B70" s="514" t="s">
        <v>53</v>
      </c>
      <c r="C70" s="514"/>
      <c r="D70" s="514"/>
      <c r="E70" s="514"/>
      <c r="F70" s="513">
        <v>98.802597045898437</v>
      </c>
      <c r="G70" s="513"/>
      <c r="H70" s="513"/>
      <c r="I70" s="513">
        <v>57.086872100830078</v>
      </c>
      <c r="J70" s="513"/>
      <c r="K70" s="508">
        <v>158.595458984375</v>
      </c>
      <c r="L70" s="508"/>
      <c r="M70" s="508"/>
      <c r="N70" s="508">
        <v>140.28704833984375</v>
      </c>
      <c r="O70" s="508"/>
      <c r="P70" s="508"/>
      <c r="Q70" s="508"/>
      <c r="R70" s="508"/>
      <c r="S70" s="508"/>
      <c r="T70" s="508">
        <v>18.30841064453125</v>
      </c>
      <c r="U70" s="508"/>
      <c r="V70" s="508"/>
      <c r="W70" s="508"/>
      <c r="X70" s="508">
        <v>7.6805315017700195</v>
      </c>
      <c r="Y70" s="508"/>
      <c r="Z70" s="508"/>
      <c r="AA70" s="508"/>
      <c r="AB70" s="508"/>
      <c r="AC70" s="508"/>
      <c r="AD70" s="508">
        <v>24</v>
      </c>
      <c r="AE70" s="508"/>
      <c r="AF70" s="508"/>
      <c r="AG70" s="508"/>
      <c r="AH70" s="508"/>
      <c r="AI70" s="508"/>
      <c r="AJ70" s="509">
        <v>14.442501068115234</v>
      </c>
      <c r="AK70" s="509"/>
      <c r="AL70" s="509"/>
      <c r="AM70" s="509"/>
      <c r="AN70" s="509"/>
      <c r="AO70" s="509"/>
      <c r="AP70" s="509">
        <v>0.8392537370681763</v>
      </c>
      <c r="AQ70" s="509"/>
      <c r="AR70" s="509"/>
      <c r="AS70" s="509"/>
      <c r="AT70" s="508">
        <v>24</v>
      </c>
      <c r="AU70" s="508"/>
      <c r="AV70" s="508"/>
      <c r="AW70" s="508"/>
      <c r="AX70" s="508"/>
      <c r="AY70" s="508">
        <v>0</v>
      </c>
      <c r="AZ70" s="508"/>
      <c r="BA70" s="508"/>
      <c r="BB70" s="508"/>
      <c r="BC70" s="508"/>
      <c r="BD70" s="508">
        <v>24</v>
      </c>
      <c r="BE70" s="508"/>
      <c r="BF70" s="508"/>
      <c r="BG70" s="508"/>
      <c r="BH70" s="508"/>
    </row>
    <row r="71" spans="2:60" ht="0.75" customHeight="1"/>
    <row r="72" spans="2:60" ht="14.25" customHeight="1">
      <c r="B72" s="514" t="s">
        <v>54</v>
      </c>
      <c r="C72" s="514"/>
      <c r="D72" s="514"/>
      <c r="E72" s="514"/>
      <c r="F72" s="513">
        <v>99.222396850585937</v>
      </c>
      <c r="G72" s="513"/>
      <c r="H72" s="513"/>
      <c r="I72" s="513">
        <v>57.115493774414063</v>
      </c>
      <c r="J72" s="513"/>
      <c r="K72" s="508">
        <v>154.23399353027344</v>
      </c>
      <c r="L72" s="508"/>
      <c r="M72" s="508"/>
      <c r="N72" s="508">
        <v>135.18215942382812</v>
      </c>
      <c r="O72" s="508"/>
      <c r="P72" s="508"/>
      <c r="Q72" s="508"/>
      <c r="R72" s="508"/>
      <c r="S72" s="508"/>
      <c r="T72" s="508">
        <v>19.051834106445313</v>
      </c>
      <c r="U72" s="508"/>
      <c r="V72" s="508"/>
      <c r="W72" s="508"/>
      <c r="X72" s="508">
        <v>7.6021323204040527</v>
      </c>
      <c r="Y72" s="508"/>
      <c r="Z72" s="508"/>
      <c r="AA72" s="508"/>
      <c r="AB72" s="508"/>
      <c r="AC72" s="508"/>
      <c r="AD72" s="508">
        <v>24</v>
      </c>
      <c r="AE72" s="508"/>
      <c r="AF72" s="508"/>
      <c r="AG72" s="508"/>
      <c r="AH72" s="508"/>
      <c r="AI72" s="508"/>
      <c r="AJ72" s="509">
        <v>16.753993988037109</v>
      </c>
      <c r="AK72" s="509"/>
      <c r="AL72" s="509"/>
      <c r="AM72" s="509"/>
      <c r="AN72" s="509"/>
      <c r="AO72" s="509"/>
      <c r="AP72" s="509">
        <v>0.97357459064483642</v>
      </c>
      <c r="AQ72" s="509"/>
      <c r="AR72" s="509"/>
      <c r="AS72" s="509"/>
      <c r="AT72" s="508">
        <v>24</v>
      </c>
      <c r="AU72" s="508"/>
      <c r="AV72" s="508"/>
      <c r="AW72" s="508"/>
      <c r="AX72" s="508"/>
      <c r="AY72" s="508">
        <v>0</v>
      </c>
      <c r="AZ72" s="508"/>
      <c r="BA72" s="508"/>
      <c r="BB72" s="508"/>
      <c r="BC72" s="508"/>
      <c r="BD72" s="508">
        <v>24</v>
      </c>
      <c r="BE72" s="508"/>
      <c r="BF72" s="508"/>
      <c r="BG72" s="508"/>
      <c r="BH72" s="508"/>
    </row>
    <row r="73" spans="2:60" ht="0.75" customHeight="1"/>
    <row r="74" spans="2:60" ht="15" customHeight="1">
      <c r="B74" s="514" t="s">
        <v>55</v>
      </c>
      <c r="C74" s="514"/>
      <c r="D74" s="514"/>
      <c r="E74" s="514"/>
      <c r="F74" s="513">
        <v>99.091552734375</v>
      </c>
      <c r="G74" s="513"/>
      <c r="H74" s="513"/>
      <c r="I74" s="513">
        <v>57.204910278320313</v>
      </c>
      <c r="J74" s="513"/>
      <c r="K74" s="508">
        <v>160.03898620605469</v>
      </c>
      <c r="L74" s="508"/>
      <c r="M74" s="508"/>
      <c r="N74" s="508">
        <v>138.45756530761719</v>
      </c>
      <c r="O74" s="508"/>
      <c r="P74" s="508"/>
      <c r="Q74" s="508"/>
      <c r="R74" s="508"/>
      <c r="S74" s="508"/>
      <c r="T74" s="508">
        <v>21.5814208984375</v>
      </c>
      <c r="U74" s="508"/>
      <c r="V74" s="508"/>
      <c r="W74" s="508"/>
      <c r="X74" s="508">
        <v>7.9580240249633789</v>
      </c>
      <c r="Y74" s="508"/>
      <c r="Z74" s="508"/>
      <c r="AA74" s="508"/>
      <c r="AB74" s="508"/>
      <c r="AC74" s="508"/>
      <c r="AD74" s="508">
        <v>24</v>
      </c>
      <c r="AE74" s="508"/>
      <c r="AF74" s="508"/>
      <c r="AG74" s="508"/>
      <c r="AH74" s="508"/>
      <c r="AI74" s="508"/>
      <c r="AJ74" s="509">
        <v>18.35699462890625</v>
      </c>
      <c r="AK74" s="509"/>
      <c r="AL74" s="509"/>
      <c r="AM74" s="509"/>
      <c r="AN74" s="509"/>
      <c r="AO74" s="509"/>
      <c r="AP74" s="509">
        <v>1.0667249578857423</v>
      </c>
      <c r="AQ74" s="509"/>
      <c r="AR74" s="509"/>
      <c r="AS74" s="509"/>
      <c r="AT74" s="508">
        <v>24</v>
      </c>
      <c r="AU74" s="508"/>
      <c r="AV74" s="508"/>
      <c r="AW74" s="508"/>
      <c r="AX74" s="508"/>
      <c r="AY74" s="508">
        <v>0</v>
      </c>
      <c r="AZ74" s="508"/>
      <c r="BA74" s="508"/>
      <c r="BB74" s="508"/>
      <c r="BC74" s="508"/>
      <c r="BD74" s="508">
        <v>24</v>
      </c>
      <c r="BE74" s="508"/>
      <c r="BF74" s="508"/>
      <c r="BG74" s="508"/>
      <c r="BH74" s="508"/>
    </row>
    <row r="75" spans="2:60" ht="0.75" customHeight="1"/>
    <row r="76" spans="2:60" ht="14.25" customHeight="1">
      <c r="B76" s="514" t="s">
        <v>56</v>
      </c>
      <c r="C76" s="514"/>
      <c r="D76" s="514"/>
      <c r="E76" s="514"/>
      <c r="F76" s="513">
        <v>98.748428344726563</v>
      </c>
      <c r="G76" s="513"/>
      <c r="H76" s="513"/>
      <c r="I76" s="513">
        <v>57.915779113769531</v>
      </c>
      <c r="J76" s="513"/>
      <c r="K76" s="508">
        <v>171.50453186035156</v>
      </c>
      <c r="L76" s="508"/>
      <c r="M76" s="508"/>
      <c r="N76" s="508">
        <v>152.56089782714844</v>
      </c>
      <c r="O76" s="508"/>
      <c r="P76" s="508"/>
      <c r="Q76" s="508"/>
      <c r="R76" s="508"/>
      <c r="S76" s="508"/>
      <c r="T76" s="508">
        <v>18.943634033203125</v>
      </c>
      <c r="U76" s="508"/>
      <c r="V76" s="508"/>
      <c r="W76" s="508"/>
      <c r="X76" s="508">
        <v>8.1203136444091797</v>
      </c>
      <c r="Y76" s="508"/>
      <c r="Z76" s="508"/>
      <c r="AA76" s="508"/>
      <c r="AB76" s="508"/>
      <c r="AC76" s="508"/>
      <c r="AD76" s="508">
        <v>24</v>
      </c>
      <c r="AE76" s="508"/>
      <c r="AF76" s="508"/>
      <c r="AG76" s="508"/>
      <c r="AH76" s="508"/>
      <c r="AI76" s="508"/>
      <c r="AJ76" s="509">
        <v>14.58551025390625</v>
      </c>
      <c r="AK76" s="509"/>
      <c r="AL76" s="509"/>
      <c r="AM76" s="509"/>
      <c r="AN76" s="509"/>
      <c r="AO76" s="509"/>
      <c r="AP76" s="509">
        <v>0.84756400085449224</v>
      </c>
      <c r="AQ76" s="509"/>
      <c r="AR76" s="509"/>
      <c r="AS76" s="509"/>
      <c r="AT76" s="508">
        <v>24</v>
      </c>
      <c r="AU76" s="508"/>
      <c r="AV76" s="508"/>
      <c r="AW76" s="508"/>
      <c r="AX76" s="508"/>
      <c r="AY76" s="508">
        <v>0</v>
      </c>
      <c r="AZ76" s="508"/>
      <c r="BA76" s="508"/>
      <c r="BB76" s="508"/>
      <c r="BC76" s="508"/>
      <c r="BD76" s="508">
        <v>24</v>
      </c>
      <c r="BE76" s="508"/>
      <c r="BF76" s="508"/>
      <c r="BG76" s="508"/>
      <c r="BH76" s="508"/>
    </row>
    <row r="77" spans="2:60" ht="0.75" customHeight="1"/>
    <row r="78" spans="2:60" ht="14.25" customHeight="1">
      <c r="B78" s="514" t="s">
        <v>57</v>
      </c>
      <c r="C78" s="514"/>
      <c r="D78" s="514"/>
      <c r="E78" s="514"/>
      <c r="F78" s="513">
        <v>98.896591186523438</v>
      </c>
      <c r="G78" s="513"/>
      <c r="H78" s="513"/>
      <c r="I78" s="513">
        <v>57.033042907714844</v>
      </c>
      <c r="J78" s="513"/>
      <c r="K78" s="508">
        <v>154.764404296875</v>
      </c>
      <c r="L78" s="508"/>
      <c r="M78" s="508"/>
      <c r="N78" s="508">
        <v>136.00537109375</v>
      </c>
      <c r="O78" s="508"/>
      <c r="P78" s="508"/>
      <c r="Q78" s="508"/>
      <c r="R78" s="508"/>
      <c r="S78" s="508"/>
      <c r="T78" s="508">
        <v>18.759033203125</v>
      </c>
      <c r="U78" s="508"/>
      <c r="V78" s="508"/>
      <c r="W78" s="508"/>
      <c r="X78" s="508">
        <v>7.5678253173828125</v>
      </c>
      <c r="Y78" s="508"/>
      <c r="Z78" s="508"/>
      <c r="AA78" s="508"/>
      <c r="AB78" s="508"/>
      <c r="AC78" s="508"/>
      <c r="AD78" s="508">
        <v>24</v>
      </c>
      <c r="AE78" s="508"/>
      <c r="AF78" s="508"/>
      <c r="AG78" s="508"/>
      <c r="AH78" s="508"/>
      <c r="AI78" s="508"/>
      <c r="AJ78" s="509">
        <v>14.874504089355469</v>
      </c>
      <c r="AK78" s="509"/>
      <c r="AL78" s="509"/>
      <c r="AM78" s="509"/>
      <c r="AN78" s="509"/>
      <c r="AO78" s="509"/>
      <c r="AP78" s="509">
        <v>0.86435743263244635</v>
      </c>
      <c r="AQ78" s="509"/>
      <c r="AR78" s="509"/>
      <c r="AS78" s="509"/>
      <c r="AT78" s="508">
        <v>24</v>
      </c>
      <c r="AU78" s="508"/>
      <c r="AV78" s="508"/>
      <c r="AW78" s="508"/>
      <c r="AX78" s="508"/>
      <c r="AY78" s="508">
        <v>0</v>
      </c>
      <c r="AZ78" s="508"/>
      <c r="BA78" s="508"/>
      <c r="BB78" s="508"/>
      <c r="BC78" s="508"/>
      <c r="BD78" s="508">
        <v>24</v>
      </c>
      <c r="BE78" s="508"/>
      <c r="BF78" s="508"/>
      <c r="BG78" s="508"/>
      <c r="BH78" s="508"/>
    </row>
    <row r="79" spans="2:60" ht="1.5" customHeight="1"/>
    <row r="80" spans="2:60" ht="14.25" customHeight="1">
      <c r="B80" s="514" t="s">
        <v>58</v>
      </c>
      <c r="C80" s="514"/>
      <c r="D80" s="514"/>
      <c r="E80" s="514"/>
      <c r="F80" s="513">
        <v>75.347274780273437</v>
      </c>
      <c r="G80" s="513"/>
      <c r="H80" s="513"/>
      <c r="I80" s="513">
        <v>48.688652038574219</v>
      </c>
      <c r="J80" s="513"/>
      <c r="K80" s="508">
        <v>164.35525512695312</v>
      </c>
      <c r="L80" s="508"/>
      <c r="M80" s="508"/>
      <c r="N80" s="508">
        <v>145.08151245117187</v>
      </c>
      <c r="O80" s="508"/>
      <c r="P80" s="508"/>
      <c r="Q80" s="508"/>
      <c r="R80" s="508"/>
      <c r="S80" s="508"/>
      <c r="T80" s="508">
        <v>19.27374267578125</v>
      </c>
      <c r="U80" s="508"/>
      <c r="V80" s="508"/>
      <c r="W80" s="508"/>
      <c r="X80" s="508">
        <v>5.290672779083252</v>
      </c>
      <c r="Y80" s="508"/>
      <c r="Z80" s="508"/>
      <c r="AA80" s="508"/>
      <c r="AB80" s="508"/>
      <c r="AC80" s="508"/>
      <c r="AD80" s="508">
        <v>24</v>
      </c>
      <c r="AE80" s="508"/>
      <c r="AF80" s="508"/>
      <c r="AG80" s="508"/>
      <c r="AH80" s="508"/>
      <c r="AI80" s="508"/>
      <c r="AJ80" s="509">
        <v>16.343002319335937</v>
      </c>
      <c r="AK80" s="509"/>
      <c r="AL80" s="509"/>
      <c r="AM80" s="509"/>
      <c r="AN80" s="509"/>
      <c r="AO80" s="509"/>
      <c r="AP80" s="509">
        <v>0.94969186477661138</v>
      </c>
      <c r="AQ80" s="509"/>
      <c r="AR80" s="509"/>
      <c r="AS80" s="509"/>
      <c r="AT80" s="508">
        <v>24</v>
      </c>
      <c r="AU80" s="508"/>
      <c r="AV80" s="508"/>
      <c r="AW80" s="508"/>
      <c r="AX80" s="508"/>
      <c r="AY80" s="508">
        <v>0</v>
      </c>
      <c r="AZ80" s="508"/>
      <c r="BA80" s="508"/>
      <c r="BB80" s="508"/>
      <c r="BC80" s="508"/>
      <c r="BD80" s="508">
        <v>24</v>
      </c>
      <c r="BE80" s="508"/>
      <c r="BF80" s="508"/>
      <c r="BG80" s="508"/>
      <c r="BH80" s="508"/>
    </row>
    <row r="81" spans="2:60" ht="0.75" customHeight="1"/>
    <row r="82" spans="2:60" ht="14.25" customHeight="1">
      <c r="B82" s="514" t="s">
        <v>59</v>
      </c>
      <c r="C82" s="514"/>
      <c r="D82" s="514"/>
      <c r="E82" s="514"/>
      <c r="F82" s="513">
        <v>75.353034973144531</v>
      </c>
      <c r="G82" s="513"/>
      <c r="H82" s="513"/>
      <c r="I82" s="513">
        <v>52.182415008544922</v>
      </c>
      <c r="J82" s="513"/>
      <c r="K82" s="508">
        <v>213.78471374511719</v>
      </c>
      <c r="L82" s="508"/>
      <c r="M82" s="508"/>
      <c r="N82" s="508">
        <v>195.78599548339844</v>
      </c>
      <c r="O82" s="508"/>
      <c r="P82" s="508"/>
      <c r="Q82" s="508"/>
      <c r="R82" s="508"/>
      <c r="S82" s="508"/>
      <c r="T82" s="508">
        <v>17.99871826171875</v>
      </c>
      <c r="U82" s="508"/>
      <c r="V82" s="508"/>
      <c r="W82" s="508"/>
      <c r="X82" s="508">
        <v>5.89654541015625</v>
      </c>
      <c r="Y82" s="508"/>
      <c r="Z82" s="508"/>
      <c r="AA82" s="508"/>
      <c r="AB82" s="508"/>
      <c r="AC82" s="508"/>
      <c r="AD82" s="508">
        <v>24</v>
      </c>
      <c r="AE82" s="508"/>
      <c r="AF82" s="508"/>
      <c r="AG82" s="508"/>
      <c r="AH82" s="508"/>
      <c r="AI82" s="508"/>
      <c r="AJ82" s="509">
        <v>15.131492614746094</v>
      </c>
      <c r="AK82" s="509"/>
      <c r="AL82" s="509"/>
      <c r="AM82" s="509"/>
      <c r="AN82" s="509"/>
      <c r="AO82" s="509"/>
      <c r="AP82" s="509">
        <v>0.87929103584289559</v>
      </c>
      <c r="AQ82" s="509"/>
      <c r="AR82" s="509"/>
      <c r="AS82" s="509"/>
      <c r="AT82" s="508">
        <v>24</v>
      </c>
      <c r="AU82" s="508"/>
      <c r="AV82" s="508"/>
      <c r="AW82" s="508"/>
      <c r="AX82" s="508"/>
      <c r="AY82" s="508">
        <v>0</v>
      </c>
      <c r="AZ82" s="508"/>
      <c r="BA82" s="508"/>
      <c r="BB82" s="508"/>
      <c r="BC82" s="508"/>
      <c r="BD82" s="508">
        <v>24</v>
      </c>
      <c r="BE82" s="508"/>
      <c r="BF82" s="508"/>
      <c r="BG82" s="508"/>
      <c r="BH82" s="508"/>
    </row>
    <row r="83" spans="2:60" ht="1.5" customHeight="1"/>
    <row r="84" spans="2:60" ht="15.75" customHeight="1">
      <c r="B84" s="506" t="s">
        <v>60</v>
      </c>
      <c r="C84" s="506"/>
      <c r="D84" s="506"/>
      <c r="E84" s="506"/>
      <c r="F84" s="507">
        <v>86.998894755045569</v>
      </c>
      <c r="G84" s="507"/>
      <c r="H84" s="507"/>
      <c r="I84" s="507">
        <v>55.003318405151362</v>
      </c>
      <c r="J84" s="507"/>
      <c r="K84" s="501">
        <v>5562.0826873779333</v>
      </c>
      <c r="L84" s="501"/>
      <c r="M84" s="501"/>
      <c r="N84" s="501">
        <v>5003.0169982910129</v>
      </c>
      <c r="O84" s="501"/>
      <c r="P84" s="501"/>
      <c r="Q84" s="501"/>
      <c r="R84" s="501"/>
      <c r="S84" s="501"/>
      <c r="T84" s="501">
        <v>559.06568908691395</v>
      </c>
      <c r="U84" s="501"/>
      <c r="V84" s="501"/>
      <c r="W84" s="501"/>
      <c r="X84" s="501">
        <v>199.38690805435181</v>
      </c>
      <c r="Y84" s="501"/>
      <c r="Z84" s="501"/>
      <c r="AA84" s="501"/>
      <c r="AB84" s="501"/>
      <c r="AC84" s="501"/>
      <c r="AD84" s="500">
        <v>720</v>
      </c>
      <c r="AE84" s="500"/>
      <c r="AF84" s="500"/>
      <c r="AG84" s="500"/>
      <c r="AH84" s="500"/>
      <c r="AI84" s="500"/>
      <c r="AJ84" s="501">
        <v>446.34700393676729</v>
      </c>
      <c r="AK84" s="501"/>
      <c r="AL84" s="501"/>
      <c r="AM84" s="501"/>
      <c r="AN84" s="501"/>
      <c r="AO84" s="501"/>
      <c r="AP84" s="501">
        <v>25.937224398765562</v>
      </c>
      <c r="AQ84" s="501"/>
      <c r="AR84" s="501"/>
      <c r="AS84" s="501"/>
      <c r="AT84" s="500">
        <v>720</v>
      </c>
      <c r="AU84" s="500"/>
      <c r="AV84" s="500"/>
      <c r="AW84" s="500"/>
      <c r="AX84" s="500"/>
      <c r="AY84" s="501">
        <v>0</v>
      </c>
      <c r="AZ84" s="501"/>
      <c r="BA84" s="501"/>
      <c r="BB84" s="501"/>
      <c r="BC84" s="501"/>
      <c r="BD84" s="500">
        <v>720</v>
      </c>
      <c r="BE84" s="500"/>
      <c r="BF84" s="500"/>
      <c r="BG84" s="500"/>
      <c r="BH84" s="500"/>
    </row>
    <row r="85" spans="2:60" ht="16.5" customHeight="1"/>
    <row r="86" spans="2:60" ht="18" customHeight="1">
      <c r="C86" s="502" t="s">
        <v>61</v>
      </c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</row>
    <row r="87" spans="2:60" ht="16.5" customHeight="1">
      <c r="B87" s="503" t="s">
        <v>84</v>
      </c>
      <c r="C87" s="503"/>
      <c r="D87" s="503"/>
      <c r="E87" s="503"/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3"/>
      <c r="U87" s="503"/>
      <c r="V87" s="503"/>
      <c r="W87" s="503"/>
      <c r="X87" s="503"/>
      <c r="Y87" s="503"/>
      <c r="Z87" s="503"/>
      <c r="AA87" s="503"/>
      <c r="AB87" s="503"/>
      <c r="AC87" s="503"/>
      <c r="AD87" s="503"/>
      <c r="AE87" s="503"/>
      <c r="AF87" s="503"/>
      <c r="AG87" s="503"/>
      <c r="AH87" s="503"/>
      <c r="AI87" s="503"/>
      <c r="AJ87" s="503"/>
      <c r="AK87" s="503"/>
      <c r="AL87" s="503"/>
      <c r="AM87" s="503"/>
      <c r="AN87" s="503"/>
      <c r="AO87" s="503"/>
      <c r="AP87" s="503"/>
      <c r="AQ87" s="503"/>
      <c r="AR87" s="503"/>
      <c r="AS87" s="503"/>
      <c r="AT87" s="503"/>
      <c r="AU87" s="503"/>
      <c r="AV87" s="503"/>
      <c r="AW87" s="503"/>
      <c r="AX87" s="503"/>
      <c r="AY87" s="503"/>
      <c r="AZ87" s="503"/>
      <c r="BA87" s="503"/>
      <c r="BB87" s="503"/>
      <c r="BC87" s="503"/>
      <c r="BD87" s="503"/>
      <c r="BE87" s="503"/>
      <c r="BF87" s="503"/>
      <c r="BG87" s="503"/>
      <c r="BH87" s="503"/>
    </row>
    <row r="88" spans="2:60" ht="15.75" customHeight="1">
      <c r="B88" s="503" t="s">
        <v>87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17" t="s">
        <v>88</v>
      </c>
      <c r="X88" s="517"/>
      <c r="Y88" s="517"/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 t="s">
        <v>89</v>
      </c>
      <c r="BA88" s="517"/>
      <c r="BB88" s="517"/>
      <c r="BC88" s="517"/>
      <c r="BD88" s="517"/>
      <c r="BE88" s="517"/>
      <c r="BF88" s="517"/>
      <c r="BG88" s="517"/>
      <c r="BH88" s="517"/>
    </row>
    <row r="89" spans="2:60" ht="22.5" customHeight="1">
      <c r="B89" s="490" t="s">
        <v>62</v>
      </c>
      <c r="C89" s="490"/>
      <c r="D89" s="490"/>
      <c r="E89" s="497" t="s">
        <v>22</v>
      </c>
      <c r="F89" s="497"/>
      <c r="G89" s="497"/>
      <c r="H89" s="497"/>
      <c r="I89" s="497"/>
      <c r="J89" s="497" t="s">
        <v>23</v>
      </c>
      <c r="K89" s="497"/>
      <c r="L89" s="497"/>
      <c r="M89" s="497" t="s">
        <v>25</v>
      </c>
      <c r="N89" s="497"/>
      <c r="O89" s="497"/>
      <c r="P89" s="497"/>
      <c r="Q89" s="497"/>
      <c r="R89" s="497" t="s">
        <v>90</v>
      </c>
      <c r="S89" s="497"/>
      <c r="T89" s="497"/>
      <c r="U89" s="497"/>
      <c r="V89" s="497"/>
      <c r="W89" s="497" t="s">
        <v>62</v>
      </c>
      <c r="X89" s="497"/>
      <c r="Y89" s="497"/>
      <c r="Z89" s="497"/>
      <c r="AA89" s="497"/>
      <c r="AB89" s="497" t="s">
        <v>28</v>
      </c>
      <c r="AC89" s="497"/>
      <c r="AD89" s="497"/>
      <c r="AE89" s="497"/>
      <c r="AF89" s="497"/>
      <c r="AG89" s="497"/>
      <c r="AH89" s="497"/>
      <c r="AI89" s="497"/>
      <c r="AJ89" s="497"/>
      <c r="AK89" s="497"/>
      <c r="AL89" s="497"/>
      <c r="AM89" s="497" t="s">
        <v>63</v>
      </c>
      <c r="AN89" s="497"/>
      <c r="AO89" s="497" t="s">
        <v>64</v>
      </c>
      <c r="AP89" s="497"/>
      <c r="AQ89" s="497"/>
      <c r="AR89" s="497"/>
      <c r="AS89" s="497"/>
      <c r="AT89" s="497"/>
      <c r="AU89" s="497" t="s">
        <v>25</v>
      </c>
      <c r="AV89" s="497"/>
      <c r="AW89" s="497"/>
      <c r="AX89" s="497"/>
      <c r="AY89" s="497"/>
      <c r="AZ89" s="497" t="s">
        <v>62</v>
      </c>
      <c r="BA89" s="497"/>
      <c r="BB89" s="497"/>
      <c r="BC89" s="497"/>
      <c r="BD89" s="497"/>
      <c r="BE89" s="497"/>
      <c r="BF89" s="497"/>
      <c r="BG89" s="497" t="s">
        <v>28</v>
      </c>
      <c r="BH89" s="497"/>
    </row>
    <row r="90" spans="2:60" ht="23.25" customHeight="1">
      <c r="B90" s="488">
        <v>45282</v>
      </c>
      <c r="C90" s="488"/>
      <c r="D90" s="488"/>
      <c r="E90" s="484">
        <v>199394.13859128952</v>
      </c>
      <c r="F90" s="484"/>
      <c r="G90" s="484"/>
      <c r="H90" s="484"/>
      <c r="I90" s="484"/>
      <c r="J90" s="484">
        <v>162771.93753862381</v>
      </c>
      <c r="K90" s="484"/>
      <c r="L90" s="484"/>
      <c r="M90" s="484">
        <v>6239.9312161803246</v>
      </c>
      <c r="N90" s="484"/>
      <c r="O90" s="484"/>
      <c r="P90" s="484"/>
      <c r="Q90" s="484"/>
      <c r="R90" s="536">
        <v>28551.732421875</v>
      </c>
      <c r="S90" s="536"/>
      <c r="T90" s="536"/>
      <c r="U90" s="536"/>
      <c r="V90" s="536"/>
      <c r="W90" s="483">
        <v>45282</v>
      </c>
      <c r="X90" s="483"/>
      <c r="Y90" s="483"/>
      <c r="Z90" s="483"/>
      <c r="AA90" s="483"/>
      <c r="AB90" s="484">
        <v>113183.54937240481</v>
      </c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>
        <v>98141.508185848594</v>
      </c>
      <c r="AN90" s="484"/>
      <c r="AO90" s="485"/>
      <c r="AP90" s="485"/>
      <c r="AQ90" s="485"/>
      <c r="AR90" s="485"/>
      <c r="AS90" s="485"/>
      <c r="AT90" s="485"/>
      <c r="AU90" s="498" t="s">
        <v>65</v>
      </c>
      <c r="AV90" s="498"/>
      <c r="AW90" s="498"/>
      <c r="AX90" s="498"/>
      <c r="AY90" s="498"/>
      <c r="AZ90" s="483">
        <v>45282</v>
      </c>
      <c r="BA90" s="483"/>
      <c r="BB90" s="483"/>
      <c r="BC90" s="483"/>
      <c r="BD90" s="483"/>
      <c r="BE90" s="483"/>
      <c r="BF90" s="483"/>
      <c r="BG90" s="484">
        <v>0.14399999380111694</v>
      </c>
      <c r="BH90" s="484"/>
    </row>
    <row r="91" spans="2:60" ht="22.5" customHeight="1">
      <c r="B91" s="488">
        <v>45252</v>
      </c>
      <c r="C91" s="488"/>
      <c r="D91" s="488"/>
      <c r="E91" s="484">
        <v>193832.05318784714</v>
      </c>
      <c r="F91" s="484"/>
      <c r="G91" s="484"/>
      <c r="H91" s="484"/>
      <c r="I91" s="484"/>
      <c r="J91" s="484">
        <v>157768.90842342377</v>
      </c>
      <c r="K91" s="484"/>
      <c r="L91" s="484"/>
      <c r="M91" s="484">
        <v>6040.5440915822983</v>
      </c>
      <c r="N91" s="484"/>
      <c r="O91" s="484"/>
      <c r="P91" s="484"/>
      <c r="Q91" s="484"/>
      <c r="R91" s="536">
        <v>27831.732421875</v>
      </c>
      <c r="S91" s="536"/>
      <c r="T91" s="536"/>
      <c r="U91" s="536"/>
      <c r="V91" s="536"/>
      <c r="W91" s="483">
        <v>45252</v>
      </c>
      <c r="X91" s="483"/>
      <c r="Y91" s="483"/>
      <c r="Z91" s="483"/>
      <c r="AA91" s="483"/>
      <c r="AB91" s="484">
        <v>110405.98837327957</v>
      </c>
      <c r="AC91" s="484"/>
      <c r="AD91" s="484"/>
      <c r="AE91" s="484"/>
      <c r="AF91" s="484"/>
      <c r="AG91" s="484"/>
      <c r="AH91" s="484"/>
      <c r="AI91" s="484"/>
      <c r="AJ91" s="484"/>
      <c r="AK91" s="484"/>
      <c r="AL91" s="484"/>
      <c r="AM91" s="484">
        <v>95810.291186332703</v>
      </c>
      <c r="AN91" s="484"/>
      <c r="AO91" s="485"/>
      <c r="AP91" s="485"/>
      <c r="AQ91" s="485"/>
      <c r="AR91" s="485"/>
      <c r="AS91" s="485"/>
      <c r="AT91" s="485"/>
      <c r="AU91" s="485" t="s">
        <v>65</v>
      </c>
      <c r="AV91" s="485"/>
      <c r="AW91" s="485"/>
      <c r="AX91" s="485"/>
      <c r="AY91" s="485"/>
      <c r="AZ91" s="483">
        <v>45252</v>
      </c>
      <c r="BA91" s="483"/>
      <c r="BB91" s="483"/>
      <c r="BC91" s="483"/>
      <c r="BD91" s="483"/>
      <c r="BE91" s="483"/>
      <c r="BF91" s="483"/>
      <c r="BG91" s="484">
        <v>0.14399999380111694</v>
      </c>
      <c r="BH91" s="484"/>
    </row>
    <row r="92" spans="2:60" ht="16.5" customHeight="1">
      <c r="B92" s="490" t="s">
        <v>66</v>
      </c>
      <c r="C92" s="490"/>
      <c r="D92" s="490"/>
      <c r="E92" s="484">
        <v>5562.0854034423828</v>
      </c>
      <c r="F92" s="484"/>
      <c r="G92" s="484"/>
      <c r="H92" s="484"/>
      <c r="I92" s="484"/>
      <c r="J92" s="484">
        <v>5003.0291152000427</v>
      </c>
      <c r="K92" s="484"/>
      <c r="L92" s="484"/>
      <c r="M92" s="484">
        <v>199.38712459802628</v>
      </c>
      <c r="N92" s="484"/>
      <c r="O92" s="484"/>
      <c r="P92" s="484"/>
      <c r="Q92" s="484"/>
      <c r="R92" s="536">
        <v>720</v>
      </c>
      <c r="S92" s="536"/>
      <c r="T92" s="536"/>
      <c r="U92" s="536"/>
      <c r="V92" s="536"/>
      <c r="W92" s="489">
        <v>720</v>
      </c>
      <c r="X92" s="489"/>
      <c r="Y92" s="489"/>
      <c r="Z92" s="489"/>
      <c r="AA92" s="489"/>
      <c r="AB92" s="484">
        <v>2777.5609991252422</v>
      </c>
      <c r="AC92" s="484"/>
      <c r="AD92" s="484"/>
      <c r="AE92" s="484"/>
      <c r="AF92" s="484"/>
      <c r="AG92" s="484"/>
      <c r="AH92" s="484"/>
      <c r="AI92" s="484"/>
      <c r="AJ92" s="484"/>
      <c r="AK92" s="484"/>
      <c r="AL92" s="484"/>
      <c r="AM92" s="484">
        <v>2331.2169995158911</v>
      </c>
      <c r="AN92" s="484"/>
      <c r="AO92" s="484">
        <v>446.34399960935116</v>
      </c>
      <c r="AP92" s="484"/>
      <c r="AQ92" s="484"/>
      <c r="AR92" s="484"/>
      <c r="AS92" s="484"/>
      <c r="AT92" s="484"/>
      <c r="AU92" s="484">
        <v>25.937049817299396</v>
      </c>
      <c r="AV92" s="484"/>
      <c r="AW92" s="484"/>
      <c r="AX92" s="484"/>
      <c r="AY92" s="484"/>
      <c r="AZ92" s="486">
        <v>720</v>
      </c>
      <c r="BA92" s="486"/>
      <c r="BB92" s="486"/>
      <c r="BC92" s="486"/>
      <c r="BD92" s="486"/>
      <c r="BE92" s="486"/>
      <c r="BF92" s="486"/>
      <c r="BG92" s="484">
        <v>0</v>
      </c>
      <c r="BH92" s="484"/>
    </row>
    <row r="93" spans="2:60" ht="6.75" customHeight="1"/>
    <row r="94" spans="2:60" ht="15.75" customHeight="1">
      <c r="B94" s="503" t="s">
        <v>84</v>
      </c>
      <c r="C94" s="503"/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3"/>
      <c r="U94" s="503"/>
      <c r="V94" s="503"/>
      <c r="W94" s="503"/>
      <c r="X94" s="503"/>
      <c r="Y94" s="503"/>
      <c r="Z94" s="503"/>
      <c r="AA94" s="503"/>
      <c r="AB94" s="503"/>
      <c r="AC94" s="503"/>
      <c r="AD94" s="503"/>
      <c r="AE94" s="503"/>
      <c r="AF94" s="503"/>
      <c r="AG94" s="503"/>
      <c r="AH94" s="503"/>
      <c r="AI94" s="503"/>
      <c r="AJ94" s="503"/>
      <c r="AK94" s="503"/>
      <c r="AL94" s="503"/>
      <c r="AM94" s="503"/>
      <c r="AN94" s="503"/>
      <c r="AO94" s="503"/>
      <c r="AP94" s="503"/>
      <c r="AQ94" s="503"/>
      <c r="AR94" s="503"/>
      <c r="AS94" s="503"/>
      <c r="AT94" s="503"/>
      <c r="AU94" s="503"/>
      <c r="AV94" s="503"/>
      <c r="AW94" s="503"/>
      <c r="AX94" s="503"/>
      <c r="AY94" s="503"/>
      <c r="AZ94" s="503"/>
      <c r="BA94" s="503"/>
      <c r="BB94" s="503"/>
      <c r="BC94" s="503"/>
      <c r="BD94" s="503"/>
      <c r="BE94" s="503"/>
      <c r="BF94" s="503"/>
      <c r="BG94" s="503"/>
      <c r="BH94" s="503"/>
    </row>
    <row r="95" spans="2:60" ht="15.75" customHeight="1">
      <c r="B95" s="503" t="s">
        <v>91</v>
      </c>
      <c r="C95" s="503"/>
      <c r="D95" s="503"/>
      <c r="E95" s="503"/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3"/>
      <c r="U95" s="503"/>
      <c r="V95" s="503"/>
      <c r="W95" s="517" t="s">
        <v>92</v>
      </c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 t="s">
        <v>93</v>
      </c>
      <c r="BA95" s="517"/>
      <c r="BB95" s="517"/>
      <c r="BC95" s="517"/>
      <c r="BD95" s="517"/>
      <c r="BE95" s="517"/>
      <c r="BF95" s="517"/>
      <c r="BG95" s="517"/>
      <c r="BH95" s="517"/>
    </row>
    <row r="96" spans="2:60" ht="23.25" customHeight="1">
      <c r="B96" s="490" t="s">
        <v>62</v>
      </c>
      <c r="C96" s="490"/>
      <c r="D96" s="490"/>
      <c r="E96" s="497" t="s">
        <v>22</v>
      </c>
      <c r="F96" s="497"/>
      <c r="G96" s="497"/>
      <c r="H96" s="497"/>
      <c r="I96" s="497"/>
      <c r="J96" s="497" t="s">
        <v>23</v>
      </c>
      <c r="K96" s="497"/>
      <c r="L96" s="497"/>
      <c r="M96" s="497" t="s">
        <v>25</v>
      </c>
      <c r="N96" s="497"/>
      <c r="O96" s="497"/>
      <c r="P96" s="497"/>
      <c r="Q96" s="497"/>
      <c r="R96" s="497" t="s">
        <v>26</v>
      </c>
      <c r="S96" s="497"/>
      <c r="T96" s="497"/>
      <c r="U96" s="497"/>
      <c r="V96" s="497"/>
      <c r="W96" s="497" t="s">
        <v>62</v>
      </c>
      <c r="X96" s="497"/>
      <c r="Y96" s="497"/>
      <c r="Z96" s="497"/>
      <c r="AA96" s="497"/>
      <c r="AB96" s="497" t="s">
        <v>28</v>
      </c>
      <c r="AC96" s="497"/>
      <c r="AD96" s="497"/>
      <c r="AE96" s="497"/>
      <c r="AF96" s="497"/>
      <c r="AG96" s="497"/>
      <c r="AH96" s="497"/>
      <c r="AI96" s="497"/>
      <c r="AJ96" s="497"/>
      <c r="AK96" s="497"/>
      <c r="AL96" s="497"/>
      <c r="AM96" s="497" t="s">
        <v>63</v>
      </c>
      <c r="AN96" s="497"/>
      <c r="AO96" s="497" t="s">
        <v>64</v>
      </c>
      <c r="AP96" s="497"/>
      <c r="AQ96" s="497"/>
      <c r="AR96" s="497"/>
      <c r="AS96" s="497"/>
      <c r="AT96" s="497"/>
      <c r="AU96" s="497" t="s">
        <v>25</v>
      </c>
      <c r="AV96" s="497"/>
      <c r="AW96" s="497"/>
      <c r="AX96" s="497"/>
      <c r="AY96" s="497"/>
      <c r="AZ96" s="497" t="s">
        <v>62</v>
      </c>
      <c r="BA96" s="497"/>
      <c r="BB96" s="497"/>
      <c r="BC96" s="497"/>
      <c r="BD96" s="497"/>
      <c r="BE96" s="497"/>
      <c r="BF96" s="497"/>
      <c r="BG96" s="497" t="s">
        <v>28</v>
      </c>
      <c r="BH96" s="497"/>
    </row>
    <row r="97" spans="1:60" ht="22.5" customHeight="1">
      <c r="B97" s="488">
        <v>45282</v>
      </c>
      <c r="C97" s="488"/>
      <c r="D97" s="488"/>
      <c r="E97" s="484">
        <v>377592.95232009888</v>
      </c>
      <c r="F97" s="484"/>
      <c r="G97" s="484"/>
      <c r="H97" s="484"/>
      <c r="I97" s="484"/>
      <c r="J97" s="484">
        <v>330372.99106025696</v>
      </c>
      <c r="K97" s="484"/>
      <c r="L97" s="484"/>
      <c r="M97" s="484">
        <v>11346.139803290367</v>
      </c>
      <c r="N97" s="484"/>
      <c r="O97" s="484"/>
      <c r="P97" s="484"/>
      <c r="Q97" s="484"/>
      <c r="R97" s="536">
        <v>43962.96484375</v>
      </c>
      <c r="S97" s="536"/>
      <c r="T97" s="536"/>
      <c r="U97" s="536"/>
      <c r="V97" s="536"/>
      <c r="W97" s="483">
        <v>45282</v>
      </c>
      <c r="X97" s="483"/>
      <c r="Y97" s="483"/>
      <c r="Z97" s="483"/>
      <c r="AA97" s="483"/>
      <c r="AB97" s="484">
        <v>241765.88441133499</v>
      </c>
      <c r="AC97" s="484"/>
      <c r="AD97" s="484"/>
      <c r="AE97" s="484"/>
      <c r="AF97" s="484"/>
      <c r="AG97" s="484"/>
      <c r="AH97" s="484"/>
      <c r="AI97" s="484"/>
      <c r="AJ97" s="484"/>
      <c r="AK97" s="484"/>
      <c r="AL97" s="484"/>
      <c r="AM97" s="484">
        <v>198082.11590576172</v>
      </c>
      <c r="AN97" s="484"/>
      <c r="AO97" s="485"/>
      <c r="AP97" s="485"/>
      <c r="AQ97" s="485"/>
      <c r="AR97" s="485"/>
      <c r="AS97" s="485"/>
      <c r="AT97" s="485"/>
      <c r="AU97" s="498" t="s">
        <v>65</v>
      </c>
      <c r="AV97" s="498"/>
      <c r="AW97" s="498"/>
      <c r="AX97" s="498"/>
      <c r="AY97" s="498"/>
      <c r="AZ97" s="483">
        <v>45282</v>
      </c>
      <c r="BA97" s="483"/>
      <c r="BB97" s="483"/>
      <c r="BC97" s="483"/>
      <c r="BD97" s="483"/>
      <c r="BE97" s="483"/>
      <c r="BF97" s="483"/>
      <c r="BG97" s="484">
        <v>141250.8816883564</v>
      </c>
      <c r="BH97" s="484"/>
    </row>
    <row r="98" spans="1:60" ht="23.25" customHeight="1">
      <c r="B98" s="488">
        <v>45252</v>
      </c>
      <c r="C98" s="488"/>
      <c r="D98" s="488"/>
      <c r="E98" s="484">
        <v>370922.10783863068</v>
      </c>
      <c r="F98" s="484"/>
      <c r="G98" s="484"/>
      <c r="H98" s="484"/>
      <c r="I98" s="484"/>
      <c r="J98" s="484">
        <v>324703.01102256775</v>
      </c>
      <c r="K98" s="484"/>
      <c r="L98" s="484"/>
      <c r="M98" s="484">
        <v>11052.703258693218</v>
      </c>
      <c r="N98" s="484"/>
      <c r="O98" s="484"/>
      <c r="P98" s="484"/>
      <c r="Q98" s="484"/>
      <c r="R98" s="536">
        <v>43242.96875</v>
      </c>
      <c r="S98" s="536"/>
      <c r="T98" s="536"/>
      <c r="U98" s="536"/>
      <c r="V98" s="536"/>
      <c r="W98" s="483">
        <v>45252</v>
      </c>
      <c r="X98" s="483"/>
      <c r="Y98" s="483"/>
      <c r="Z98" s="483"/>
      <c r="AA98" s="483"/>
      <c r="AB98" s="484">
        <v>237999.53623104095</v>
      </c>
      <c r="AC98" s="484"/>
      <c r="AD98" s="484"/>
      <c r="AE98" s="484"/>
      <c r="AF98" s="484"/>
      <c r="AG98" s="484"/>
      <c r="AH98" s="484"/>
      <c r="AI98" s="484"/>
      <c r="AJ98" s="484"/>
      <c r="AK98" s="484"/>
      <c r="AL98" s="484"/>
      <c r="AM98" s="484">
        <v>195105.80526256561</v>
      </c>
      <c r="AN98" s="484"/>
      <c r="AO98" s="485"/>
      <c r="AP98" s="485"/>
      <c r="AQ98" s="485"/>
      <c r="AR98" s="485"/>
      <c r="AS98" s="485"/>
      <c r="AT98" s="485"/>
      <c r="AU98" s="485" t="s">
        <v>65</v>
      </c>
      <c r="AV98" s="485"/>
      <c r="AW98" s="485"/>
      <c r="AX98" s="485"/>
      <c r="AY98" s="485"/>
      <c r="AZ98" s="483">
        <v>45252</v>
      </c>
      <c r="BA98" s="483"/>
      <c r="BB98" s="483"/>
      <c r="BC98" s="483"/>
      <c r="BD98" s="483"/>
      <c r="BE98" s="483"/>
      <c r="BF98" s="483"/>
      <c r="BG98" s="484">
        <v>139160.33159208298</v>
      </c>
      <c r="BH98" s="484"/>
    </row>
    <row r="99" spans="1:60" ht="15.75" customHeight="1">
      <c r="B99" s="490" t="s">
        <v>66</v>
      </c>
      <c r="C99" s="490"/>
      <c r="D99" s="490"/>
      <c r="E99" s="484">
        <v>5562.0854034423828</v>
      </c>
      <c r="F99" s="484"/>
      <c r="G99" s="484"/>
      <c r="H99" s="484"/>
      <c r="I99" s="484"/>
      <c r="J99" s="484">
        <v>5003.0291152000427</v>
      </c>
      <c r="K99" s="484"/>
      <c r="L99" s="484"/>
      <c r="M99" s="484">
        <v>293.4365445971489</v>
      </c>
      <c r="N99" s="484"/>
      <c r="O99" s="484"/>
      <c r="P99" s="484"/>
      <c r="Q99" s="484"/>
      <c r="R99" s="536">
        <v>719.99609375</v>
      </c>
      <c r="S99" s="536"/>
      <c r="T99" s="536"/>
      <c r="U99" s="536"/>
      <c r="V99" s="536"/>
      <c r="W99" s="489">
        <v>719.99777793884266</v>
      </c>
      <c r="X99" s="489"/>
      <c r="Y99" s="489"/>
      <c r="Z99" s="489"/>
      <c r="AA99" s="489"/>
      <c r="AB99" s="484">
        <v>3766.3481802940369</v>
      </c>
      <c r="AC99" s="484"/>
      <c r="AD99" s="484"/>
      <c r="AE99" s="484"/>
      <c r="AF99" s="484"/>
      <c r="AG99" s="484"/>
      <c r="AH99" s="484"/>
      <c r="AI99" s="484"/>
      <c r="AJ99" s="484"/>
      <c r="AK99" s="484"/>
      <c r="AL99" s="484"/>
      <c r="AM99" s="484">
        <v>2976.310643196106</v>
      </c>
      <c r="AN99" s="484"/>
      <c r="AO99" s="484">
        <v>790.03753709793091</v>
      </c>
      <c r="AP99" s="484"/>
      <c r="AQ99" s="484"/>
      <c r="AR99" s="484"/>
      <c r="AS99" s="484"/>
      <c r="AT99" s="484"/>
      <c r="AU99" s="484">
        <v>45.909081280760766</v>
      </c>
      <c r="AV99" s="484"/>
      <c r="AW99" s="484"/>
      <c r="AX99" s="484"/>
      <c r="AY99" s="484"/>
      <c r="AZ99" s="486">
        <v>719.99609375</v>
      </c>
      <c r="BA99" s="486"/>
      <c r="BB99" s="486"/>
      <c r="BC99" s="486"/>
      <c r="BD99" s="486"/>
      <c r="BE99" s="486"/>
      <c r="BF99" s="486"/>
      <c r="BG99" s="484">
        <v>2090.5500962734222</v>
      </c>
      <c r="BH99" s="484"/>
    </row>
    <row r="100" spans="1:60" ht="14.25" customHeight="1"/>
    <row r="101" spans="1:60" ht="27.75" customHeight="1">
      <c r="A101" s="487"/>
      <c r="B101" s="487"/>
      <c r="C101" s="487"/>
      <c r="D101" s="487"/>
      <c r="E101" s="487"/>
      <c r="F101" s="487"/>
      <c r="G101" s="487"/>
      <c r="H101" s="487"/>
      <c r="I101" s="487"/>
      <c r="J101" s="487"/>
      <c r="K101" s="487"/>
      <c r="L101" s="487"/>
      <c r="M101" s="487"/>
      <c r="N101" s="487"/>
      <c r="O101" s="487"/>
      <c r="U101" s="516" t="s">
        <v>84</v>
      </c>
      <c r="V101" s="516"/>
      <c r="W101" s="516"/>
      <c r="X101" s="516"/>
      <c r="Y101" s="516"/>
      <c r="Z101" s="516"/>
      <c r="AA101" s="516"/>
      <c r="AB101" s="516"/>
      <c r="AC101" s="516"/>
      <c r="AD101" s="516"/>
      <c r="AE101" s="516"/>
      <c r="AG101" s="550" t="s">
        <v>84</v>
      </c>
      <c r="AH101" s="550"/>
      <c r="AI101" s="550"/>
      <c r="AJ101" s="550"/>
      <c r="AK101" s="550"/>
      <c r="AL101" s="550"/>
      <c r="AM101" s="550"/>
      <c r="AN101" s="550"/>
      <c r="AO101" s="550"/>
      <c r="AP101" s="550"/>
      <c r="AQ101" s="550"/>
      <c r="AR101" s="550"/>
      <c r="AS101" s="550"/>
      <c r="AT101" s="550"/>
      <c r="AU101" s="543" t="s">
        <v>548</v>
      </c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  <c r="BG101" s="516"/>
      <c r="BH101" s="516"/>
    </row>
    <row r="102" spans="1:60" ht="37.5" customHeight="1">
      <c r="A102" s="487"/>
      <c r="B102" s="487"/>
      <c r="C102" s="487"/>
      <c r="D102" s="487"/>
      <c r="E102" s="487"/>
      <c r="F102" s="487"/>
      <c r="G102" s="487"/>
      <c r="H102" s="487"/>
      <c r="I102" s="487"/>
      <c r="J102" s="487"/>
      <c r="K102" s="487"/>
      <c r="L102" s="487"/>
      <c r="M102" s="487"/>
      <c r="N102" s="487"/>
      <c r="O102" s="487"/>
      <c r="V102" s="541" t="s">
        <v>546</v>
      </c>
      <c r="W102" s="541"/>
      <c r="X102" s="541"/>
      <c r="Y102" s="541"/>
      <c r="Z102" s="541"/>
      <c r="AA102" s="541"/>
      <c r="AL102" s="541" t="s">
        <v>547</v>
      </c>
      <c r="AM102" s="541"/>
      <c r="AN102" s="541"/>
      <c r="AO102" s="541"/>
      <c r="AP102" s="541"/>
      <c r="AQ102" s="541"/>
      <c r="AR102" s="541"/>
    </row>
    <row r="103" spans="1:60" ht="16.5" customHeight="1">
      <c r="A103" s="492" t="s">
        <v>95</v>
      </c>
      <c r="B103" s="492"/>
      <c r="C103" s="492"/>
      <c r="D103" s="492"/>
      <c r="E103" s="492"/>
      <c r="F103" s="492"/>
      <c r="G103" s="492"/>
      <c r="H103" s="492"/>
      <c r="I103" s="492"/>
      <c r="J103" s="492"/>
      <c r="K103" s="492"/>
      <c r="L103" s="492"/>
      <c r="M103" s="492"/>
      <c r="N103" s="492"/>
      <c r="O103" s="492"/>
      <c r="P103" s="492"/>
      <c r="Q103" s="492"/>
      <c r="R103" s="492"/>
      <c r="V103" s="495">
        <v>199.38712459802628</v>
      </c>
      <c r="W103" s="495"/>
      <c r="X103" s="495"/>
      <c r="Y103" s="495"/>
      <c r="Z103" s="495"/>
      <c r="AL103" s="495">
        <v>293.4365445971489</v>
      </c>
      <c r="AM103" s="495"/>
      <c r="AN103" s="495"/>
      <c r="AO103" s="495"/>
      <c r="AP103" s="495"/>
      <c r="AQ103" s="495"/>
      <c r="AU103" s="533">
        <f>V103+AL103</f>
        <v>492.82366919517517</v>
      </c>
      <c r="AV103" s="533"/>
      <c r="AW103" s="533"/>
      <c r="AX103" s="533"/>
      <c r="AY103" s="533"/>
      <c r="AZ103" s="533"/>
      <c r="BA103" s="533"/>
      <c r="BB103" s="533"/>
      <c r="BC103" s="533"/>
      <c r="BD103" s="533"/>
      <c r="BE103" s="533"/>
      <c r="BF103" s="414"/>
    </row>
    <row r="104" spans="1:60" ht="16.5" customHeight="1">
      <c r="A104" s="492" t="s">
        <v>69</v>
      </c>
      <c r="B104" s="492"/>
      <c r="C104" s="492"/>
      <c r="D104" s="492"/>
      <c r="E104" s="492"/>
      <c r="F104" s="492"/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V104" s="496">
        <f>V103-V114</f>
        <v>197.0250721520936</v>
      </c>
      <c r="W104" s="496"/>
      <c r="X104" s="496"/>
      <c r="Y104" s="496"/>
      <c r="Z104" s="496"/>
      <c r="AL104" s="548">
        <f>AL103-AL114</f>
        <v>289.25566595082665</v>
      </c>
      <c r="AM104" s="548"/>
      <c r="AN104" s="548"/>
      <c r="AO104" s="549"/>
      <c r="AP104" s="549"/>
      <c r="AQ104" s="549"/>
      <c r="AR104" s="549"/>
      <c r="AU104" s="414"/>
      <c r="AV104" s="414"/>
      <c r="AW104" s="414"/>
      <c r="AX104" s="414"/>
      <c r="AY104" s="414"/>
      <c r="AZ104" s="533">
        <f>AL104+V104</f>
        <v>486.28073810292028</v>
      </c>
      <c r="BA104" s="533"/>
      <c r="BB104" s="533"/>
      <c r="BC104" s="533"/>
      <c r="BD104" s="533"/>
      <c r="BE104" s="533"/>
      <c r="BF104" s="533"/>
    </row>
    <row r="105" spans="1:60" ht="0.75" customHeight="1">
      <c r="A105" s="492"/>
      <c r="B105" s="492"/>
      <c r="C105" s="492"/>
      <c r="D105" s="492"/>
      <c r="E105" s="492"/>
      <c r="F105" s="492"/>
      <c r="G105" s="492"/>
      <c r="H105" s="492"/>
      <c r="I105" s="492"/>
      <c r="J105" s="492"/>
      <c r="K105" s="492"/>
      <c r="L105" s="492"/>
      <c r="M105" s="492"/>
      <c r="N105" s="492"/>
      <c r="O105" s="492"/>
      <c r="P105" s="492"/>
      <c r="Q105" s="492"/>
      <c r="R105" s="492"/>
      <c r="V105" s="496"/>
      <c r="W105" s="496"/>
      <c r="X105" s="496"/>
      <c r="Y105" s="496"/>
      <c r="Z105" s="496"/>
      <c r="AL105" s="496">
        <v>45.909081280760766</v>
      </c>
      <c r="AM105" s="496"/>
      <c r="AN105" s="496"/>
      <c r="AO105" s="496"/>
      <c r="AP105" s="496"/>
      <c r="AQ105" s="496"/>
      <c r="AU105" s="414"/>
      <c r="AV105" s="414"/>
      <c r="AW105" s="414"/>
      <c r="AX105" s="414"/>
      <c r="AY105" s="544">
        <f>AL105+V107</f>
        <v>71.84613109806017</v>
      </c>
      <c r="AZ105" s="544"/>
      <c r="BA105" s="544"/>
      <c r="BB105" s="544"/>
      <c r="BC105" s="544"/>
      <c r="BD105" s="544"/>
      <c r="BE105" s="544"/>
      <c r="BF105" s="414"/>
    </row>
    <row r="106" spans="1:60" ht="3" customHeight="1">
      <c r="A106" s="492" t="s">
        <v>70</v>
      </c>
      <c r="B106" s="492"/>
      <c r="C106" s="492"/>
      <c r="D106" s="492"/>
      <c r="E106" s="492"/>
      <c r="F106" s="492"/>
      <c r="G106" s="492"/>
      <c r="H106" s="492"/>
      <c r="I106" s="492"/>
      <c r="J106" s="492"/>
      <c r="K106" s="492"/>
      <c r="L106" s="492"/>
      <c r="M106" s="492"/>
      <c r="N106" s="492"/>
      <c r="O106" s="492"/>
      <c r="P106" s="492"/>
      <c r="Q106" s="492"/>
      <c r="R106" s="492"/>
      <c r="V106" s="496"/>
      <c r="W106" s="496"/>
      <c r="X106" s="496"/>
      <c r="Y106" s="496"/>
      <c r="Z106" s="496"/>
      <c r="AL106" s="496"/>
      <c r="AM106" s="496"/>
      <c r="AN106" s="496"/>
      <c r="AO106" s="496"/>
      <c r="AP106" s="496"/>
      <c r="AQ106" s="496"/>
      <c r="AU106" s="414"/>
      <c r="AV106" s="414"/>
      <c r="AW106" s="414"/>
      <c r="AX106" s="414"/>
      <c r="AY106" s="544"/>
      <c r="AZ106" s="544"/>
      <c r="BA106" s="544"/>
      <c r="BB106" s="544"/>
      <c r="BC106" s="544"/>
      <c r="BD106" s="544"/>
      <c r="BE106" s="544"/>
      <c r="BF106" s="414"/>
    </row>
    <row r="107" spans="1:60" ht="12" customHeight="1">
      <c r="A107" s="492"/>
      <c r="B107" s="492"/>
      <c r="C107" s="492"/>
      <c r="D107" s="492"/>
      <c r="E107" s="492"/>
      <c r="F107" s="492"/>
      <c r="G107" s="492"/>
      <c r="H107" s="492"/>
      <c r="I107" s="492"/>
      <c r="J107" s="492"/>
      <c r="K107" s="492"/>
      <c r="L107" s="492"/>
      <c r="M107" s="492"/>
      <c r="N107" s="492"/>
      <c r="O107" s="492"/>
      <c r="P107" s="492"/>
      <c r="Q107" s="492"/>
      <c r="R107" s="492"/>
      <c r="V107" s="496">
        <v>25.9370498172994</v>
      </c>
      <c r="W107" s="496"/>
      <c r="X107" s="496"/>
      <c r="Y107" s="496"/>
      <c r="Z107" s="496"/>
      <c r="AL107" s="496"/>
      <c r="AM107" s="496"/>
      <c r="AN107" s="496"/>
      <c r="AO107" s="496"/>
      <c r="AP107" s="496"/>
      <c r="AQ107" s="496"/>
      <c r="AU107" s="414"/>
      <c r="AV107" s="414"/>
      <c r="AW107" s="414"/>
      <c r="AX107" s="414"/>
      <c r="AY107" s="544"/>
      <c r="AZ107" s="544"/>
      <c r="BA107" s="544"/>
      <c r="BB107" s="544"/>
      <c r="BC107" s="544"/>
      <c r="BD107" s="544"/>
      <c r="BE107" s="544"/>
      <c r="BF107" s="414"/>
    </row>
    <row r="108" spans="1:60" s="1" customFormat="1" ht="12" customHeight="1">
      <c r="A108" s="6"/>
      <c r="B108" s="6"/>
      <c r="C108" s="532" t="s">
        <v>550</v>
      </c>
      <c r="D108" s="492"/>
      <c r="E108" s="492"/>
      <c r="F108" s="492"/>
      <c r="G108" s="492"/>
      <c r="H108" s="492"/>
      <c r="I108" s="492"/>
      <c r="J108" s="492"/>
      <c r="K108" s="492"/>
      <c r="L108" s="492"/>
      <c r="M108" s="492"/>
      <c r="N108" s="492"/>
      <c r="O108" s="492"/>
      <c r="P108" s="492"/>
      <c r="Q108" s="492"/>
      <c r="R108" s="6"/>
      <c r="V108" s="496">
        <f>V104-V107</f>
        <v>171.0880223347942</v>
      </c>
      <c r="W108" s="496"/>
      <c r="X108" s="496"/>
      <c r="Y108" s="496"/>
      <c r="Z108" s="496"/>
      <c r="AL108" s="548">
        <f>AL104-AL105</f>
        <v>243.34658467006588</v>
      </c>
      <c r="AM108" s="548"/>
      <c r="AN108" s="548"/>
      <c r="AO108" s="548"/>
      <c r="AP108" s="548"/>
      <c r="AQ108" s="548"/>
      <c r="AU108" s="414"/>
      <c r="AV108" s="414"/>
      <c r="AW108" s="414"/>
      <c r="AX108" s="414"/>
      <c r="AY108" s="413"/>
      <c r="AZ108" s="544">
        <f>V108+AL108</f>
        <v>414.43460700486008</v>
      </c>
      <c r="BA108" s="533"/>
      <c r="BB108" s="533"/>
      <c r="BC108" s="533"/>
      <c r="BD108" s="533"/>
      <c r="BE108" s="533"/>
      <c r="BF108" s="533"/>
    </row>
    <row r="109" spans="1:60" ht="3.75" customHeight="1">
      <c r="A109" s="492" t="s">
        <v>72</v>
      </c>
      <c r="B109" s="492"/>
      <c r="C109" s="492"/>
      <c r="D109" s="492"/>
      <c r="E109" s="492"/>
      <c r="F109" s="492"/>
      <c r="G109" s="492"/>
      <c r="H109" s="492"/>
      <c r="I109" s="492"/>
      <c r="J109" s="492"/>
      <c r="K109" s="492"/>
      <c r="L109" s="492"/>
      <c r="M109" s="492"/>
      <c r="N109" s="492"/>
      <c r="O109" s="492"/>
      <c r="P109" s="492"/>
      <c r="Q109" s="492"/>
      <c r="R109" s="492"/>
      <c r="V109" s="7"/>
      <c r="W109" s="7"/>
      <c r="X109" s="7"/>
      <c r="Y109" s="7"/>
      <c r="Z109" s="7"/>
      <c r="AL109" s="491">
        <v>790.03753709793091</v>
      </c>
      <c r="AM109" s="491"/>
      <c r="AN109" s="491"/>
      <c r="AO109" s="491"/>
      <c r="AP109" s="491"/>
      <c r="AQ109" s="491"/>
      <c r="AU109" s="412"/>
      <c r="AV109" s="412"/>
      <c r="AW109" s="412"/>
      <c r="AX109" s="412"/>
      <c r="AY109" s="546">
        <f>AL109+V110</f>
        <v>1236.3815367072821</v>
      </c>
      <c r="AZ109" s="546"/>
      <c r="BA109" s="546"/>
      <c r="BB109" s="546"/>
      <c r="BC109" s="546"/>
      <c r="BD109" s="546"/>
      <c r="BE109" s="546"/>
      <c r="BF109" s="412"/>
    </row>
    <row r="110" spans="1:60" ht="8.25" customHeight="1">
      <c r="A110" s="492"/>
      <c r="B110" s="492"/>
      <c r="C110" s="492"/>
      <c r="D110" s="492"/>
      <c r="E110" s="492"/>
      <c r="F110" s="492"/>
      <c r="G110" s="492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V110" s="491">
        <v>446.34399960935116</v>
      </c>
      <c r="W110" s="491"/>
      <c r="X110" s="491"/>
      <c r="Y110" s="491"/>
      <c r="Z110" s="491"/>
      <c r="AL110" s="491"/>
      <c r="AM110" s="491"/>
      <c r="AN110" s="491"/>
      <c r="AO110" s="491"/>
      <c r="AP110" s="491"/>
      <c r="AQ110" s="491"/>
      <c r="AU110" s="412"/>
      <c r="AV110" s="412"/>
      <c r="AW110" s="412"/>
      <c r="AX110" s="412"/>
      <c r="AY110" s="546"/>
      <c r="AZ110" s="546"/>
      <c r="BA110" s="546"/>
      <c r="BB110" s="546"/>
      <c r="BC110" s="546"/>
      <c r="BD110" s="546"/>
      <c r="BE110" s="546"/>
      <c r="BF110" s="412"/>
    </row>
    <row r="111" spans="1:60" ht="3.75" customHeight="1">
      <c r="A111" s="492"/>
      <c r="B111" s="492"/>
      <c r="C111" s="492"/>
      <c r="D111" s="492"/>
      <c r="E111" s="492"/>
      <c r="F111" s="492"/>
      <c r="G111" s="492"/>
      <c r="H111" s="492"/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V111" s="491"/>
      <c r="W111" s="491"/>
      <c r="X111" s="491"/>
      <c r="Y111" s="491"/>
      <c r="Z111" s="491"/>
      <c r="AU111" s="412"/>
      <c r="AV111" s="412"/>
      <c r="AW111" s="412"/>
      <c r="AX111" s="412"/>
      <c r="AY111" s="412"/>
      <c r="AZ111" s="412"/>
      <c r="BA111" s="412"/>
      <c r="BB111" s="412"/>
      <c r="BC111" s="412"/>
      <c r="BD111" s="412"/>
      <c r="BE111" s="412"/>
      <c r="BF111" s="412"/>
    </row>
    <row r="112" spans="1:60" ht="17.25" customHeight="1">
      <c r="A112" s="492" t="s">
        <v>73</v>
      </c>
      <c r="B112" s="492"/>
      <c r="C112" s="492"/>
      <c r="D112" s="492"/>
      <c r="E112" s="492"/>
      <c r="F112" s="492"/>
      <c r="G112" s="492"/>
      <c r="H112" s="492"/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V112" s="491">
        <v>0</v>
      </c>
      <c r="W112" s="491"/>
      <c r="X112" s="491"/>
      <c r="Y112" s="491"/>
      <c r="Z112" s="491"/>
      <c r="AL112" s="491">
        <v>2090.5500962734222</v>
      </c>
      <c r="AM112" s="491"/>
      <c r="AN112" s="491"/>
      <c r="AO112" s="491"/>
      <c r="AP112" s="491"/>
      <c r="AQ112" s="491"/>
      <c r="AU112" s="412"/>
      <c r="AV112" s="412"/>
      <c r="AW112" s="412"/>
      <c r="AX112" s="412"/>
      <c r="AY112" s="546">
        <f>AL112</f>
        <v>2090.5500962734222</v>
      </c>
      <c r="AZ112" s="546"/>
      <c r="BA112" s="546"/>
      <c r="BB112" s="546"/>
      <c r="BC112" s="546"/>
      <c r="BD112" s="546"/>
      <c r="BE112" s="546"/>
      <c r="BF112" s="412"/>
    </row>
    <row r="113" spans="1:58" ht="15.75" customHeight="1">
      <c r="A113" s="492" t="s">
        <v>74</v>
      </c>
      <c r="B113" s="492"/>
      <c r="C113" s="492"/>
      <c r="D113" s="492"/>
      <c r="E113" s="492"/>
      <c r="F113" s="492"/>
      <c r="G113" s="492"/>
      <c r="H113" s="492"/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V113" s="532" t="s">
        <v>549</v>
      </c>
      <c r="W113" s="492"/>
      <c r="X113" s="492"/>
      <c r="Y113" s="492"/>
      <c r="Z113" s="492"/>
      <c r="AL113" s="531" t="s">
        <v>549</v>
      </c>
      <c r="AM113" s="531"/>
      <c r="AN113" s="531"/>
      <c r="AU113" s="412"/>
      <c r="AV113" s="412"/>
      <c r="AW113" s="412"/>
      <c r="AX113" s="412"/>
      <c r="AY113" s="412"/>
      <c r="AZ113" s="412"/>
      <c r="BA113" s="412"/>
      <c r="BB113" s="412"/>
      <c r="BC113" s="412"/>
      <c r="BD113" s="412"/>
      <c r="BE113" s="412"/>
      <c r="BF113" s="412"/>
    </row>
    <row r="114" spans="1:58" ht="16.5" customHeight="1">
      <c r="A114" s="492" t="s">
        <v>76</v>
      </c>
      <c r="B114" s="492"/>
      <c r="C114" s="492"/>
      <c r="D114" s="492"/>
      <c r="E114" s="492"/>
      <c r="F114" s="492"/>
      <c r="G114" s="492"/>
      <c r="H114" s="492"/>
      <c r="I114" s="492"/>
      <c r="J114" s="492"/>
      <c r="K114" s="492"/>
      <c r="L114" s="492"/>
      <c r="M114" s="492"/>
      <c r="N114" s="492"/>
      <c r="O114" s="492"/>
      <c r="P114" s="492"/>
      <c r="Q114" s="492"/>
      <c r="V114" s="547">
        <f>V110*5.4*0.98/1000</f>
        <v>2.3620524459326866</v>
      </c>
      <c r="W114" s="535"/>
      <c r="X114" s="535"/>
      <c r="Y114" s="535"/>
      <c r="AL114" s="531">
        <f>AL109*5.4*0.98/1000</f>
        <v>4.1808786463222516</v>
      </c>
      <c r="AM114" s="531"/>
      <c r="AN114" s="531"/>
      <c r="AZ114" s="545">
        <f>AL114+V114</f>
        <v>6.5429310922549382</v>
      </c>
      <c r="BA114" s="531"/>
      <c r="BB114" s="531"/>
      <c r="BC114" s="531"/>
      <c r="BD114" s="531"/>
    </row>
    <row r="115" spans="1:58" ht="22.5" customHeight="1">
      <c r="A115" s="492"/>
      <c r="B115" s="492"/>
      <c r="C115" s="492"/>
      <c r="D115" s="492"/>
      <c r="E115" s="492"/>
      <c r="F115" s="492"/>
      <c r="G115" s="492"/>
      <c r="H115" s="492"/>
      <c r="I115" s="492"/>
      <c r="J115" s="492"/>
      <c r="K115" s="492"/>
      <c r="L115" s="492"/>
      <c r="M115" s="492"/>
      <c r="N115" s="492"/>
      <c r="O115" s="492"/>
      <c r="P115" s="492"/>
      <c r="Q115" s="492"/>
    </row>
    <row r="116" spans="1:58" ht="3" customHeight="1"/>
    <row r="117" spans="1:58" ht="12" customHeight="1">
      <c r="B117" s="493" t="s">
        <v>77</v>
      </c>
      <c r="C117" s="493"/>
      <c r="D117" s="493"/>
      <c r="E117" s="493"/>
      <c r="F117" s="493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U117" s="493" t="s">
        <v>78</v>
      </c>
      <c r="V117" s="493"/>
      <c r="W117" s="493"/>
      <c r="X117" s="493"/>
      <c r="Y117" s="493"/>
      <c r="Z117" s="493"/>
      <c r="AA117" s="493"/>
      <c r="AB117" s="493"/>
      <c r="AC117" s="493"/>
      <c r="AD117" s="493"/>
      <c r="AE117" s="493"/>
      <c r="AF117" s="493"/>
      <c r="AG117" s="493"/>
      <c r="AH117" s="493"/>
      <c r="AI117" s="493"/>
      <c r="AJ117" s="493"/>
      <c r="AK117" s="493"/>
      <c r="AL117" s="493"/>
      <c r="AM117" s="493"/>
      <c r="AN117" s="493"/>
      <c r="AO117" s="493"/>
      <c r="AP117" s="493"/>
      <c r="AQ117" s="493"/>
    </row>
    <row r="118" spans="1:58" ht="12.75" customHeight="1">
      <c r="B118" s="493" t="s">
        <v>79</v>
      </c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U118" s="493" t="s">
        <v>80</v>
      </c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93"/>
      <c r="AF118" s="493"/>
      <c r="AG118" s="493"/>
      <c r="AH118" s="493"/>
      <c r="AI118" s="493"/>
      <c r="AJ118" s="493"/>
      <c r="AK118" s="493"/>
      <c r="AL118" s="493"/>
      <c r="AM118" s="493"/>
      <c r="AN118" s="493"/>
      <c r="AO118" s="493"/>
      <c r="AP118" s="493"/>
    </row>
  </sheetData>
  <sheetProtection formatCells="0" formatColumns="0" formatRows="0" insertColumns="0" insertRows="0" insertHyperlinks="0" deleteColumns="0" deleteRows="0" sort="0" autoFilter="0" pivotTables="0"/>
  <mergeCells count="587">
    <mergeCell ref="B22:E22"/>
    <mergeCell ref="F22:AI22"/>
    <mergeCell ref="I23:J23"/>
    <mergeCell ref="B23:E23"/>
    <mergeCell ref="X23:AC23"/>
    <mergeCell ref="K23:M23"/>
    <mergeCell ref="T23:W23"/>
    <mergeCell ref="N23:S23"/>
    <mergeCell ref="F23:H23"/>
    <mergeCell ref="I24:J24"/>
    <mergeCell ref="K24:M24"/>
    <mergeCell ref="F24:H24"/>
    <mergeCell ref="N24:S24"/>
    <mergeCell ref="T24:W24"/>
    <mergeCell ref="X24:AC24"/>
    <mergeCell ref="B24:E24"/>
    <mergeCell ref="X26:AC26"/>
    <mergeCell ref="B26:E26"/>
    <mergeCell ref="F26:H26"/>
    <mergeCell ref="T26:W26"/>
    <mergeCell ref="K26:M26"/>
    <mergeCell ref="I26:J26"/>
    <mergeCell ref="N26:S26"/>
    <mergeCell ref="G1:AV1"/>
    <mergeCell ref="AI3:AR4"/>
    <mergeCell ref="L3:Q4"/>
    <mergeCell ref="U3:AB4"/>
    <mergeCell ref="AE3:AG4"/>
    <mergeCell ref="B6:G7"/>
    <mergeCell ref="H6:BB7"/>
    <mergeCell ref="H9:BA9"/>
    <mergeCell ref="B9:G9"/>
    <mergeCell ref="B11:I12"/>
    <mergeCell ref="AX11:BH12"/>
    <mergeCell ref="Y12:AM13"/>
    <mergeCell ref="AN12:AU13"/>
    <mergeCell ref="O12:X13"/>
    <mergeCell ref="J12:N12"/>
    <mergeCell ref="J15:BH15"/>
    <mergeCell ref="B16:Q17"/>
    <mergeCell ref="R17:AZ18"/>
    <mergeCell ref="R19:AZ19"/>
    <mergeCell ref="F21:BH21"/>
    <mergeCell ref="B21:E21"/>
    <mergeCell ref="B38:E38"/>
    <mergeCell ref="B28:E28"/>
    <mergeCell ref="B36:E36"/>
    <mergeCell ref="B42:E42"/>
    <mergeCell ref="B30:E30"/>
    <mergeCell ref="B40:E40"/>
    <mergeCell ref="B34:E34"/>
    <mergeCell ref="B32:E32"/>
    <mergeCell ref="F36:H36"/>
    <mergeCell ref="F38:H38"/>
    <mergeCell ref="F40:H40"/>
    <mergeCell ref="F34:H34"/>
    <mergeCell ref="F32:H32"/>
    <mergeCell ref="F30:H30"/>
    <mergeCell ref="F42:H42"/>
    <mergeCell ref="F28:H28"/>
    <mergeCell ref="I38:J38"/>
    <mergeCell ref="I32:J32"/>
    <mergeCell ref="I40:J40"/>
    <mergeCell ref="I42:J42"/>
    <mergeCell ref="I34:J34"/>
    <mergeCell ref="B54:E54"/>
    <mergeCell ref="F54:H54"/>
    <mergeCell ref="I54:J54"/>
    <mergeCell ref="I30:J30"/>
    <mergeCell ref="I36:J36"/>
    <mergeCell ref="I28:J28"/>
    <mergeCell ref="F44:H44"/>
    <mergeCell ref="I44:J44"/>
    <mergeCell ref="B44:E44"/>
    <mergeCell ref="F46:H46"/>
    <mergeCell ref="B46:E46"/>
    <mergeCell ref="F48:H48"/>
    <mergeCell ref="B48:E48"/>
    <mergeCell ref="F62:H62"/>
    <mergeCell ref="I62:J62"/>
    <mergeCell ref="B62:E62"/>
    <mergeCell ref="F64:H64"/>
    <mergeCell ref="I64:J64"/>
    <mergeCell ref="B64:E64"/>
    <mergeCell ref="I48:J48"/>
    <mergeCell ref="I46:J46"/>
    <mergeCell ref="K42:M42"/>
    <mergeCell ref="B56:E56"/>
    <mergeCell ref="I56:J56"/>
    <mergeCell ref="F56:H56"/>
    <mergeCell ref="I58:J58"/>
    <mergeCell ref="F58:H58"/>
    <mergeCell ref="B58:E58"/>
    <mergeCell ref="F60:H60"/>
    <mergeCell ref="I60:J60"/>
    <mergeCell ref="B60:E60"/>
    <mergeCell ref="F50:H50"/>
    <mergeCell ref="B50:E50"/>
    <mergeCell ref="I50:J50"/>
    <mergeCell ref="B52:E52"/>
    <mergeCell ref="I52:J52"/>
    <mergeCell ref="F52:H52"/>
    <mergeCell ref="K28:M28"/>
    <mergeCell ref="K36:M36"/>
    <mergeCell ref="K32:M32"/>
    <mergeCell ref="K30:M30"/>
    <mergeCell ref="K34:M34"/>
    <mergeCell ref="K44:M44"/>
    <mergeCell ref="N40:S40"/>
    <mergeCell ref="N44:S44"/>
    <mergeCell ref="N28:S28"/>
    <mergeCell ref="N42:S42"/>
    <mergeCell ref="N36:S36"/>
    <mergeCell ref="N32:S32"/>
    <mergeCell ref="N30:S30"/>
    <mergeCell ref="N34:S34"/>
    <mergeCell ref="N38:S38"/>
    <mergeCell ref="T42:W42"/>
    <mergeCell ref="T38:W38"/>
    <mergeCell ref="T40:W40"/>
    <mergeCell ref="T44:W44"/>
    <mergeCell ref="X42:AC42"/>
    <mergeCell ref="X44:AC44"/>
    <mergeCell ref="X40:AC40"/>
    <mergeCell ref="X38:AC38"/>
    <mergeCell ref="K38:M38"/>
    <mergeCell ref="K40:M40"/>
    <mergeCell ref="T28:W28"/>
    <mergeCell ref="T36:W36"/>
    <mergeCell ref="T30:W30"/>
    <mergeCell ref="T32:W32"/>
    <mergeCell ref="X32:AC32"/>
    <mergeCell ref="X36:AC36"/>
    <mergeCell ref="X30:AC30"/>
    <mergeCell ref="X34:AC34"/>
    <mergeCell ref="X28:AC28"/>
    <mergeCell ref="T34:W34"/>
    <mergeCell ref="B66:E66"/>
    <mergeCell ref="F66:H66"/>
    <mergeCell ref="I66:J66"/>
    <mergeCell ref="I68:J68"/>
    <mergeCell ref="F68:H68"/>
    <mergeCell ref="B68:E68"/>
    <mergeCell ref="B70:E70"/>
    <mergeCell ref="I70:J70"/>
    <mergeCell ref="F70:H70"/>
    <mergeCell ref="F72:H72"/>
    <mergeCell ref="I72:J72"/>
    <mergeCell ref="B72:E72"/>
    <mergeCell ref="I74:J74"/>
    <mergeCell ref="B74:E74"/>
    <mergeCell ref="F74:H74"/>
    <mergeCell ref="B76:E76"/>
    <mergeCell ref="F76:H76"/>
    <mergeCell ref="I76:J76"/>
    <mergeCell ref="B78:E78"/>
    <mergeCell ref="F78:H78"/>
    <mergeCell ref="I78:J78"/>
    <mergeCell ref="B80:E80"/>
    <mergeCell ref="F80:H80"/>
    <mergeCell ref="I80:J80"/>
    <mergeCell ref="I82:J82"/>
    <mergeCell ref="F82:H82"/>
    <mergeCell ref="B82:E82"/>
    <mergeCell ref="I84:J84"/>
    <mergeCell ref="F84:H84"/>
    <mergeCell ref="B84:E84"/>
    <mergeCell ref="AD44:AI44"/>
    <mergeCell ref="AD26:AI26"/>
    <mergeCell ref="AD24:AI24"/>
    <mergeCell ref="AD23:AI23"/>
    <mergeCell ref="AD40:AI40"/>
    <mergeCell ref="AD38:AI38"/>
    <mergeCell ref="AD28:AI28"/>
    <mergeCell ref="AD42:AI42"/>
    <mergeCell ref="AD32:AI32"/>
    <mergeCell ref="AD34:AI34"/>
    <mergeCell ref="AD30:AI30"/>
    <mergeCell ref="AD36:AI36"/>
    <mergeCell ref="N48:S48"/>
    <mergeCell ref="T46:W46"/>
    <mergeCell ref="X46:AC46"/>
    <mergeCell ref="T48:W48"/>
    <mergeCell ref="X48:AC48"/>
    <mergeCell ref="N70:S70"/>
    <mergeCell ref="AD70:AI70"/>
    <mergeCell ref="X70:AC70"/>
    <mergeCell ref="X72:AC72"/>
    <mergeCell ref="AJ23:AO23"/>
    <mergeCell ref="AJ30:AO30"/>
    <mergeCell ref="AJ38:AO38"/>
    <mergeCell ref="AJ40:AO40"/>
    <mergeCell ref="AJ44:AO44"/>
    <mergeCell ref="AJ24:AO24"/>
    <mergeCell ref="AJ28:AO28"/>
    <mergeCell ref="AJ22:AX22"/>
    <mergeCell ref="AJ26:AO26"/>
    <mergeCell ref="AJ32:AO32"/>
    <mergeCell ref="AP38:AS38"/>
    <mergeCell ref="AP30:AS30"/>
    <mergeCell ref="AP28:AS28"/>
    <mergeCell ref="AP32:AS32"/>
    <mergeCell ref="AP26:AS26"/>
    <mergeCell ref="AP40:AS40"/>
    <mergeCell ref="AP24:AS24"/>
    <mergeCell ref="AP23:AS23"/>
    <mergeCell ref="AP44:AS44"/>
    <mergeCell ref="AJ42:AO42"/>
    <mergeCell ref="AP42:AS42"/>
    <mergeCell ref="AJ34:AO34"/>
    <mergeCell ref="AJ36:AO36"/>
    <mergeCell ref="AP34:AS34"/>
    <mergeCell ref="AP36:AS36"/>
    <mergeCell ref="K54:M54"/>
    <mergeCell ref="K50:M50"/>
    <mergeCell ref="K52:M52"/>
    <mergeCell ref="K56:M56"/>
    <mergeCell ref="K58:M58"/>
    <mergeCell ref="N50:S50"/>
    <mergeCell ref="N52:S52"/>
    <mergeCell ref="N54:S54"/>
    <mergeCell ref="N56:S56"/>
    <mergeCell ref="N58:S58"/>
    <mergeCell ref="T52:W52"/>
    <mergeCell ref="T58:W58"/>
    <mergeCell ref="T56:W56"/>
    <mergeCell ref="T50:W50"/>
    <mergeCell ref="T54:W54"/>
    <mergeCell ref="X52:AC52"/>
    <mergeCell ref="X56:AC56"/>
    <mergeCell ref="X50:AC50"/>
    <mergeCell ref="X58:AC58"/>
    <mergeCell ref="X54:AC54"/>
    <mergeCell ref="K48:M48"/>
    <mergeCell ref="K46:M46"/>
    <mergeCell ref="N46:S46"/>
    <mergeCell ref="AT26:AX26"/>
    <mergeCell ref="AT28:AX28"/>
    <mergeCell ref="AT24:AX24"/>
    <mergeCell ref="AT30:AX30"/>
    <mergeCell ref="AT23:AX23"/>
    <mergeCell ref="AT32:AX32"/>
    <mergeCell ref="AT44:AX44"/>
    <mergeCell ref="AT40:AX40"/>
    <mergeCell ref="AT38:AX38"/>
    <mergeCell ref="AT42:AX42"/>
    <mergeCell ref="AT34:AX34"/>
    <mergeCell ref="AT36:AX36"/>
    <mergeCell ref="AY40:BC40"/>
    <mergeCell ref="AY44:BC44"/>
    <mergeCell ref="AY22:BH22"/>
    <mergeCell ref="AY30:BC30"/>
    <mergeCell ref="AY28:BC28"/>
    <mergeCell ref="AY26:BC26"/>
    <mergeCell ref="AY24:BC24"/>
    <mergeCell ref="AY23:BC23"/>
    <mergeCell ref="AY32:BC32"/>
    <mergeCell ref="BD32:BH32"/>
    <mergeCell ref="BD30:BH30"/>
    <mergeCell ref="BD26:BH26"/>
    <mergeCell ref="BD24:BH24"/>
    <mergeCell ref="BD44:BH44"/>
    <mergeCell ref="BD23:BH23"/>
    <mergeCell ref="BD28:BH28"/>
    <mergeCell ref="AY38:BC38"/>
    <mergeCell ref="BD40:BH40"/>
    <mergeCell ref="BD38:BH38"/>
    <mergeCell ref="AY42:BC42"/>
    <mergeCell ref="BD42:BH42"/>
    <mergeCell ref="AY36:BC36"/>
    <mergeCell ref="AY34:BC34"/>
    <mergeCell ref="BD34:BH34"/>
    <mergeCell ref="BD36:BH36"/>
    <mergeCell ref="B97:D97"/>
    <mergeCell ref="B89:D89"/>
    <mergeCell ref="B96:D96"/>
    <mergeCell ref="B92:D92"/>
    <mergeCell ref="B98:D98"/>
    <mergeCell ref="B91:D91"/>
    <mergeCell ref="B90:D90"/>
    <mergeCell ref="E96:I96"/>
    <mergeCell ref="E92:I92"/>
    <mergeCell ref="E97:I97"/>
    <mergeCell ref="E90:I90"/>
    <mergeCell ref="E91:I91"/>
    <mergeCell ref="E98:I98"/>
    <mergeCell ref="E89:I89"/>
    <mergeCell ref="J91:L91"/>
    <mergeCell ref="J92:L92"/>
    <mergeCell ref="J89:L89"/>
    <mergeCell ref="J90:L90"/>
    <mergeCell ref="J96:L96"/>
    <mergeCell ref="J97:L97"/>
    <mergeCell ref="J98:L98"/>
    <mergeCell ref="B88:V88"/>
    <mergeCell ref="M89:Q89"/>
    <mergeCell ref="R89:V89"/>
    <mergeCell ref="M90:Q90"/>
    <mergeCell ref="R90:V90"/>
    <mergeCell ref="M91:Q91"/>
    <mergeCell ref="R91:V91"/>
    <mergeCell ref="M92:Q92"/>
    <mergeCell ref="R92:V92"/>
    <mergeCell ref="B95:V95"/>
    <mergeCell ref="M96:Q96"/>
    <mergeCell ref="R96:V96"/>
    <mergeCell ref="M97:Q97"/>
    <mergeCell ref="R97:V97"/>
    <mergeCell ref="X60:AC60"/>
    <mergeCell ref="AD60:AI60"/>
    <mergeCell ref="K60:M60"/>
    <mergeCell ref="T60:W60"/>
    <mergeCell ref="N60:S60"/>
    <mergeCell ref="N62:S62"/>
    <mergeCell ref="K62:M62"/>
    <mergeCell ref="T62:W62"/>
    <mergeCell ref="X62:AC62"/>
    <mergeCell ref="AD62:AI62"/>
    <mergeCell ref="AD64:AI64"/>
    <mergeCell ref="K64:M64"/>
    <mergeCell ref="N64:S64"/>
    <mergeCell ref="AD66:AI66"/>
    <mergeCell ref="K66:M66"/>
    <mergeCell ref="AD68:AI68"/>
    <mergeCell ref="X68:AC68"/>
    <mergeCell ref="K68:M68"/>
    <mergeCell ref="T68:W68"/>
    <mergeCell ref="N68:S68"/>
    <mergeCell ref="K70:M70"/>
    <mergeCell ref="T70:W70"/>
    <mergeCell ref="T72:W72"/>
    <mergeCell ref="N72:S72"/>
    <mergeCell ref="AD72:AI72"/>
    <mergeCell ref="K72:M72"/>
    <mergeCell ref="T64:W64"/>
    <mergeCell ref="X64:AC64"/>
    <mergeCell ref="N66:S66"/>
    <mergeCell ref="T66:W66"/>
    <mergeCell ref="X66:AC66"/>
    <mergeCell ref="AJ54:AO54"/>
    <mergeCell ref="AY54:BC54"/>
    <mergeCell ref="AT54:AX54"/>
    <mergeCell ref="BD54:BH54"/>
    <mergeCell ref="AP54:AS54"/>
    <mergeCell ref="AY46:BC46"/>
    <mergeCell ref="BD46:BH46"/>
    <mergeCell ref="AD46:AI46"/>
    <mergeCell ref="AJ46:AO46"/>
    <mergeCell ref="AY48:BC48"/>
    <mergeCell ref="BD48:BH48"/>
    <mergeCell ref="AD50:AI50"/>
    <mergeCell ref="AP50:AS50"/>
    <mergeCell ref="AT50:AX50"/>
    <mergeCell ref="BD50:BH50"/>
    <mergeCell ref="AJ50:AO50"/>
    <mergeCell ref="AY50:BC50"/>
    <mergeCell ref="AY56:BC56"/>
    <mergeCell ref="BD56:BH56"/>
    <mergeCell ref="AT56:AX56"/>
    <mergeCell ref="AD56:AI56"/>
    <mergeCell ref="AP56:AS56"/>
    <mergeCell ref="AJ56:AO56"/>
    <mergeCell ref="AD58:AI58"/>
    <mergeCell ref="AP46:AS46"/>
    <mergeCell ref="AT46:AX46"/>
    <mergeCell ref="AD48:AI48"/>
    <mergeCell ref="AJ48:AO48"/>
    <mergeCell ref="AP48:AS48"/>
    <mergeCell ref="AT48:AX48"/>
    <mergeCell ref="AP58:AS58"/>
    <mergeCell ref="BD58:BH58"/>
    <mergeCell ref="AT58:AX58"/>
    <mergeCell ref="AY58:BC58"/>
    <mergeCell ref="AJ52:AO52"/>
    <mergeCell ref="AP52:AS52"/>
    <mergeCell ref="BD52:BH52"/>
    <mergeCell ref="AT52:AX52"/>
    <mergeCell ref="AD52:AI52"/>
    <mergeCell ref="AY52:BC52"/>
    <mergeCell ref="AD54:AI54"/>
    <mergeCell ref="AD74:AI74"/>
    <mergeCell ref="X74:AC74"/>
    <mergeCell ref="K74:M74"/>
    <mergeCell ref="N74:S74"/>
    <mergeCell ref="T74:W74"/>
    <mergeCell ref="K76:M76"/>
    <mergeCell ref="T76:W76"/>
    <mergeCell ref="AD76:AI76"/>
    <mergeCell ref="X76:AC76"/>
    <mergeCell ref="N76:S76"/>
    <mergeCell ref="X84:AC84"/>
    <mergeCell ref="T78:W78"/>
    <mergeCell ref="K78:M78"/>
    <mergeCell ref="N78:S78"/>
    <mergeCell ref="AD78:AI78"/>
    <mergeCell ref="X78:AC78"/>
    <mergeCell ref="N80:S80"/>
    <mergeCell ref="X80:AC80"/>
    <mergeCell ref="T80:W80"/>
    <mergeCell ref="K80:M80"/>
    <mergeCell ref="AD80:AI80"/>
    <mergeCell ref="C86:AJ86"/>
    <mergeCell ref="AJ58:AO58"/>
    <mergeCell ref="AJ76:AO76"/>
    <mergeCell ref="AJ70:AO70"/>
    <mergeCell ref="AJ80:AO80"/>
    <mergeCell ref="AJ82:AO82"/>
    <mergeCell ref="AJ68:AO68"/>
    <mergeCell ref="AJ72:AO72"/>
    <mergeCell ref="AJ74:AO74"/>
    <mergeCell ref="AJ66:AO66"/>
    <mergeCell ref="AJ64:AO64"/>
    <mergeCell ref="AJ62:AO62"/>
    <mergeCell ref="AJ60:AO60"/>
    <mergeCell ref="AJ84:AO84"/>
    <mergeCell ref="AJ78:AO78"/>
    <mergeCell ref="X82:AC82"/>
    <mergeCell ref="AD82:AI82"/>
    <mergeCell ref="N82:S82"/>
    <mergeCell ref="K82:M82"/>
    <mergeCell ref="T82:W82"/>
    <mergeCell ref="N84:S84"/>
    <mergeCell ref="AD84:AI84"/>
    <mergeCell ref="K84:M84"/>
    <mergeCell ref="T84:W84"/>
    <mergeCell ref="AP84:AS84"/>
    <mergeCell ref="AP82:AS82"/>
    <mergeCell ref="AP72:AS72"/>
    <mergeCell ref="AP70:AS70"/>
    <mergeCell ref="AP76:AS76"/>
    <mergeCell ref="AP68:AS68"/>
    <mergeCell ref="AP78:AS78"/>
    <mergeCell ref="AP80:AS80"/>
    <mergeCell ref="AP74:AS74"/>
    <mergeCell ref="AP60:AS60"/>
    <mergeCell ref="AP62:AS62"/>
    <mergeCell ref="AP64:AS64"/>
    <mergeCell ref="AP66:AS66"/>
    <mergeCell ref="AT76:AX76"/>
    <mergeCell ref="AT80:AX80"/>
    <mergeCell ref="AT78:AX78"/>
    <mergeCell ref="AT82:AX82"/>
    <mergeCell ref="AT72:AX72"/>
    <mergeCell ref="AT70:AX70"/>
    <mergeCell ref="AT66:AX66"/>
    <mergeCell ref="AT84:AX84"/>
    <mergeCell ref="AT68:AX68"/>
    <mergeCell ref="AT74:AX74"/>
    <mergeCell ref="AY84:BC84"/>
    <mergeCell ref="AY80:BC80"/>
    <mergeCell ref="AY82:BC82"/>
    <mergeCell ref="AY76:BC76"/>
    <mergeCell ref="AY78:BC78"/>
    <mergeCell ref="AY74:BC74"/>
    <mergeCell ref="AY72:BC72"/>
    <mergeCell ref="AY70:BC70"/>
    <mergeCell ref="AY68:BC68"/>
    <mergeCell ref="AZ88:BH88"/>
    <mergeCell ref="BD78:BH78"/>
    <mergeCell ref="BD76:BH76"/>
    <mergeCell ref="BD74:BH74"/>
    <mergeCell ref="BD72:BH72"/>
    <mergeCell ref="BD82:BH82"/>
    <mergeCell ref="BD84:BH84"/>
    <mergeCell ref="BD70:BH70"/>
    <mergeCell ref="BD68:BH68"/>
    <mergeCell ref="BD80:BH80"/>
    <mergeCell ref="AY60:BC60"/>
    <mergeCell ref="BD60:BH60"/>
    <mergeCell ref="AT60:AX60"/>
    <mergeCell ref="AY62:BC62"/>
    <mergeCell ref="AT62:AX62"/>
    <mergeCell ref="BD62:BH62"/>
    <mergeCell ref="AT64:AX64"/>
    <mergeCell ref="BD64:BH64"/>
    <mergeCell ref="AY64:BC64"/>
    <mergeCell ref="BD66:BH66"/>
    <mergeCell ref="AY66:BC66"/>
    <mergeCell ref="M98:Q98"/>
    <mergeCell ref="M99:Q99"/>
    <mergeCell ref="R99:V99"/>
    <mergeCell ref="R98:V98"/>
    <mergeCell ref="W99:AA99"/>
    <mergeCell ref="W89:AA89"/>
    <mergeCell ref="W98:AA98"/>
    <mergeCell ref="W90:AA90"/>
    <mergeCell ref="W95:AY95"/>
    <mergeCell ref="W92:AA92"/>
    <mergeCell ref="W91:AA91"/>
    <mergeCell ref="AB99:AL99"/>
    <mergeCell ref="AB98:AL98"/>
    <mergeCell ref="AB97:AL97"/>
    <mergeCell ref="AB96:AL96"/>
    <mergeCell ref="AB91:AL91"/>
    <mergeCell ref="AB92:AL92"/>
    <mergeCell ref="AB89:AL89"/>
    <mergeCell ref="AB90:AL90"/>
    <mergeCell ref="AM89:AN89"/>
    <mergeCell ref="AM97:AN97"/>
    <mergeCell ref="AM91:AN91"/>
    <mergeCell ref="AM98:AN98"/>
    <mergeCell ref="AO98:AT98"/>
    <mergeCell ref="AO99:AT99"/>
    <mergeCell ref="AU99:AY99"/>
    <mergeCell ref="AM99:AN99"/>
    <mergeCell ref="W88:AY88"/>
    <mergeCell ref="W96:AA96"/>
    <mergeCell ref="W97:AA97"/>
    <mergeCell ref="B87:BH87"/>
    <mergeCell ref="B94:BH94"/>
    <mergeCell ref="B99:D99"/>
    <mergeCell ref="E99:I99"/>
    <mergeCell ref="J99:L99"/>
    <mergeCell ref="BG99:BH99"/>
    <mergeCell ref="AZ99:BF99"/>
    <mergeCell ref="AM92:AN92"/>
    <mergeCell ref="AM90:AN90"/>
    <mergeCell ref="AM96:AN96"/>
    <mergeCell ref="AO91:AT91"/>
    <mergeCell ref="AO92:AT92"/>
    <mergeCell ref="AO89:AT89"/>
    <mergeCell ref="AO90:AT90"/>
    <mergeCell ref="AO97:AT97"/>
    <mergeCell ref="AO96:AT96"/>
    <mergeCell ref="A109:R111"/>
    <mergeCell ref="AL109:AQ110"/>
    <mergeCell ref="V110:Z111"/>
    <mergeCell ref="V102:AA102"/>
    <mergeCell ref="AL102:AR102"/>
    <mergeCell ref="C108:Q108"/>
    <mergeCell ref="V107:Z107"/>
    <mergeCell ref="V108:Z108"/>
    <mergeCell ref="AL108:AQ108"/>
    <mergeCell ref="AL104:AR104"/>
    <mergeCell ref="A101:O102"/>
    <mergeCell ref="AG101:AT101"/>
    <mergeCell ref="U101:AE101"/>
    <mergeCell ref="AL103:AQ103"/>
    <mergeCell ref="A103:R103"/>
    <mergeCell ref="V103:Z103"/>
    <mergeCell ref="A104:R105"/>
    <mergeCell ref="V104:Z106"/>
    <mergeCell ref="AL105:AQ107"/>
    <mergeCell ref="A106:R107"/>
    <mergeCell ref="A112:R112"/>
    <mergeCell ref="V113:Z113"/>
    <mergeCell ref="A113:R113"/>
    <mergeCell ref="V114:Y114"/>
    <mergeCell ref="A114:Q115"/>
    <mergeCell ref="U117:AQ117"/>
    <mergeCell ref="B117:P117"/>
    <mergeCell ref="AL113:AN113"/>
    <mergeCell ref="AL114:AN114"/>
    <mergeCell ref="B118:P118"/>
    <mergeCell ref="AU89:AY89"/>
    <mergeCell ref="AU90:AY90"/>
    <mergeCell ref="AU97:AY97"/>
    <mergeCell ref="AU92:AY92"/>
    <mergeCell ref="AU96:AY96"/>
    <mergeCell ref="AU91:AY91"/>
    <mergeCell ref="AZ95:BH95"/>
    <mergeCell ref="AZ89:BF89"/>
    <mergeCell ref="AZ91:BF91"/>
    <mergeCell ref="AZ98:BF98"/>
    <mergeCell ref="AZ96:BF96"/>
    <mergeCell ref="AZ92:BF92"/>
    <mergeCell ref="AZ97:BF97"/>
    <mergeCell ref="AZ90:BF90"/>
    <mergeCell ref="BG97:BH97"/>
    <mergeCell ref="BG90:BH90"/>
    <mergeCell ref="BG91:BH91"/>
    <mergeCell ref="BG96:BH96"/>
    <mergeCell ref="BG92:BH92"/>
    <mergeCell ref="BG89:BH89"/>
    <mergeCell ref="BG98:BH98"/>
    <mergeCell ref="AU98:AY98"/>
    <mergeCell ref="AL112:AQ112"/>
    <mergeCell ref="AU103:BE103"/>
    <mergeCell ref="AU101:BH101"/>
    <mergeCell ref="AY105:BE107"/>
    <mergeCell ref="AZ104:BF104"/>
    <mergeCell ref="AZ108:BF108"/>
    <mergeCell ref="AZ114:BD114"/>
    <mergeCell ref="AY112:BE112"/>
    <mergeCell ref="AY109:BE110"/>
    <mergeCell ref="U118:AP118"/>
    <mergeCell ref="V112:Z112"/>
  </mergeCells>
  <pageMargins left="0.74803149606299213" right="0.43307086614173229" top="0.31496062992125984" bottom="0.27559055118110237" header="0.31496062992125984" footer="0.31496062992125984"/>
  <pageSetup paperSize="9" scale="91" fitToHeight="2" orientation="landscape" errors="blank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49</vt:i4>
      </vt:variant>
      <vt:variant>
        <vt:lpstr>Именованные диапазоны</vt:lpstr>
      </vt:variant>
      <vt:variant>
        <vt:i4>3</vt:i4>
      </vt:variant>
    </vt:vector>
  </HeadingPairs>
  <TitlesOfParts>
    <vt:vector size="52" baseType="lpstr">
      <vt:lpstr>Проспект</vt:lpstr>
      <vt:lpstr>Никольский</vt:lpstr>
      <vt:lpstr>Полив</vt:lpstr>
      <vt:lpstr>6А</vt:lpstr>
      <vt:lpstr>6Б</vt:lpstr>
      <vt:lpstr>18</vt:lpstr>
      <vt:lpstr>34</vt:lpstr>
      <vt:lpstr>37</vt:lpstr>
      <vt:lpstr>Т5</vt:lpstr>
      <vt:lpstr>В1</vt:lpstr>
      <vt:lpstr>В2</vt:lpstr>
      <vt:lpstr>В3</vt:lpstr>
      <vt:lpstr>В4</vt:lpstr>
      <vt:lpstr>В6</vt:lpstr>
      <vt:lpstr>М1</vt:lpstr>
      <vt:lpstr>М2</vt:lpstr>
      <vt:lpstr>М3</vt:lpstr>
      <vt:lpstr>М4</vt:lpstr>
      <vt:lpstr>М5 ДС Левушка</vt:lpstr>
      <vt:lpstr>М6</vt:lpstr>
      <vt:lpstr>М7 «Лицей Технополис</vt:lpstr>
      <vt:lpstr>М8</vt:lpstr>
      <vt:lpstr>Р1</vt:lpstr>
      <vt:lpstr>Р1А</vt:lpstr>
      <vt:lpstr>Р2</vt:lpstr>
      <vt:lpstr>Р3</vt:lpstr>
      <vt:lpstr>Р3А</vt:lpstr>
      <vt:lpstr>Р4</vt:lpstr>
      <vt:lpstr>Р5</vt:lpstr>
      <vt:lpstr>Р5а ДС Совенок</vt:lpstr>
      <vt:lpstr>Р6</vt:lpstr>
      <vt:lpstr>Р7</vt:lpstr>
      <vt:lpstr>Р8</vt:lpstr>
      <vt:lpstr>Р10</vt:lpstr>
      <vt:lpstr>Н2</vt:lpstr>
      <vt:lpstr>Н4</vt:lpstr>
      <vt:lpstr>Н6</vt:lpstr>
      <vt:lpstr>Н10</vt:lpstr>
      <vt:lpstr>Н11</vt:lpstr>
      <vt:lpstr>Н12</vt:lpstr>
      <vt:lpstr>Н13</vt:lpstr>
      <vt:lpstr>Н14</vt:lpstr>
      <vt:lpstr>Н15</vt:lpstr>
      <vt:lpstr>Н16</vt:lpstr>
      <vt:lpstr>П2</vt:lpstr>
      <vt:lpstr>П4</vt:lpstr>
      <vt:lpstr>Храм</vt:lpstr>
      <vt:lpstr>Енот</vt:lpstr>
      <vt:lpstr>Н12 офис</vt:lpstr>
      <vt:lpstr>Енот!Область_печати</vt:lpstr>
      <vt:lpstr>Никольский!Область_печати</vt:lpstr>
      <vt:lpstr>Проспект!Область_печати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AUTHORITY\NETWORK SERVICE</dc:creator>
  <cp:lastModifiedBy>UFedorov</cp:lastModifiedBy>
  <cp:lastPrinted>2023-12-28T04:02:17Z</cp:lastPrinted>
  <dcterms:created xsi:type="dcterms:W3CDTF">2023-12-23T09:00:02Z</dcterms:created>
  <dcterms:modified xsi:type="dcterms:W3CDTF">2023-12-28T08:17:54Z</dcterms:modified>
</cp:coreProperties>
</file>